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Soi XauXa\Desktop\Gửi PSC\"/>
    </mc:Choice>
  </mc:AlternateContent>
  <xr:revisionPtr revIDLastSave="0" documentId="13_ncr:1_{0E024638-9A0C-445B-8D9F-02D93BC3C682}" xr6:coauthVersionLast="45" xr6:coauthVersionMax="45" xr10:uidLastSave="{00000000-0000-0000-0000-000000000000}"/>
  <bookViews>
    <workbookView xWindow="-108" yWindow="-108" windowWidth="23256" windowHeight="12576" xr2:uid="{CAB14E7C-6BAC-4474-A864-7CC916C11270}"/>
  </bookViews>
  <sheets>
    <sheet name="Sheet1" sheetId="1" r:id="rId1"/>
    <sheet name="Sheet2" sheetId="2" r:id="rId2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" l="1"/>
  <c r="E19" i="1"/>
  <c r="E56" i="1" l="1"/>
  <c r="AE29" i="1"/>
  <c r="AC29" i="1"/>
  <c r="H16" i="1"/>
  <c r="H21" i="1" s="1"/>
  <c r="G16" i="1"/>
  <c r="F16" i="1"/>
  <c r="F21" i="1" s="1"/>
  <c r="E25" i="1"/>
  <c r="E54" i="1" s="1"/>
  <c r="E55" i="1" s="1"/>
  <c r="E61" i="1" s="1"/>
  <c r="E11" i="1"/>
  <c r="F11" i="1"/>
  <c r="G11" i="1"/>
  <c r="H11" i="1"/>
  <c r="H12" i="1"/>
  <c r="H15" i="1" s="1"/>
  <c r="H18" i="1" s="1"/>
  <c r="G12" i="1"/>
  <c r="G15" i="1" s="1"/>
  <c r="G18" i="1" s="1"/>
  <c r="F12" i="1"/>
  <c r="F15" i="1" s="1"/>
  <c r="E12" i="1"/>
  <c r="E15" i="1" s="1"/>
  <c r="E18" i="1" s="1"/>
  <c r="H22" i="1"/>
  <c r="H17" i="1" s="1"/>
  <c r="G22" i="1"/>
  <c r="G17" i="1" s="1"/>
  <c r="F22" i="1"/>
  <c r="F17" i="1" s="1"/>
  <c r="E22" i="1"/>
  <c r="E17" i="1" s="1"/>
  <c r="E16" i="1"/>
  <c r="AA29" i="1" s="1"/>
  <c r="AH29" i="1" l="1"/>
  <c r="G56" i="1"/>
  <c r="J56" i="1"/>
  <c r="Q56" i="1"/>
  <c r="G29" i="1"/>
  <c r="S56" i="1"/>
  <c r="F18" i="1"/>
  <c r="J29" i="1"/>
  <c r="V56" i="1"/>
  <c r="AC56" i="1"/>
  <c r="S29" i="1"/>
  <c r="AE56" i="1"/>
  <c r="Q29" i="1"/>
  <c r="V29" i="1"/>
  <c r="AH56" i="1"/>
  <c r="F29" i="1"/>
  <c r="R29" i="1"/>
  <c r="AD29" i="1"/>
  <c r="E45" i="1"/>
  <c r="F56" i="1"/>
  <c r="R56" i="1"/>
  <c r="AD56" i="1"/>
  <c r="H29" i="1"/>
  <c r="T29" i="1"/>
  <c r="AF29" i="1"/>
  <c r="H56" i="1"/>
  <c r="T56" i="1"/>
  <c r="AF56" i="1"/>
  <c r="I29" i="1"/>
  <c r="U29" i="1"/>
  <c r="AG29" i="1"/>
  <c r="I56" i="1"/>
  <c r="U56" i="1"/>
  <c r="AG56" i="1"/>
  <c r="K29" i="1"/>
  <c r="W29" i="1"/>
  <c r="E36" i="1"/>
  <c r="E37" i="1" s="1"/>
  <c r="E38" i="1" s="1"/>
  <c r="K56" i="1"/>
  <c r="W56" i="1"/>
  <c r="E30" i="1"/>
  <c r="L29" i="1"/>
  <c r="X29" i="1"/>
  <c r="E27" i="1"/>
  <c r="E28" i="1" s="1"/>
  <c r="L56" i="1"/>
  <c r="X56" i="1"/>
  <c r="G21" i="1"/>
  <c r="M29" i="1"/>
  <c r="Y29" i="1"/>
  <c r="M56" i="1"/>
  <c r="Y56" i="1"/>
  <c r="N29" i="1"/>
  <c r="Z29" i="1"/>
  <c r="N56" i="1"/>
  <c r="Z56" i="1"/>
  <c r="O29" i="1"/>
  <c r="O56" i="1"/>
  <c r="AA56" i="1"/>
  <c r="E21" i="1"/>
  <c r="E29" i="1"/>
  <c r="E31" i="1" s="1"/>
  <c r="E20" i="1"/>
  <c r="P29" i="1"/>
  <c r="AB29" i="1"/>
  <c r="P56" i="1"/>
  <c r="AB56" i="1"/>
  <c r="F26" i="1"/>
  <c r="E43" i="1" l="1"/>
  <c r="G26" i="1"/>
  <c r="F25" i="1"/>
  <c r="F30" i="1"/>
  <c r="F31" i="1" s="1"/>
  <c r="X48" i="1"/>
  <c r="L48" i="1"/>
  <c r="W48" i="1"/>
  <c r="K48" i="1"/>
  <c r="N48" i="1"/>
  <c r="AH48" i="1"/>
  <c r="V48" i="1"/>
  <c r="J48" i="1"/>
  <c r="AG48" i="1"/>
  <c r="U48" i="1"/>
  <c r="I48" i="1"/>
  <c r="AF48" i="1"/>
  <c r="T48" i="1"/>
  <c r="H48" i="1"/>
  <c r="AE48" i="1"/>
  <c r="S48" i="1"/>
  <c r="G48" i="1"/>
  <c r="Z48" i="1"/>
  <c r="AD48" i="1"/>
  <c r="R48" i="1"/>
  <c r="F48" i="1"/>
  <c r="AC48" i="1"/>
  <c r="Q48" i="1"/>
  <c r="E48" i="1"/>
  <c r="AB48" i="1"/>
  <c r="P48" i="1"/>
  <c r="AA48" i="1"/>
  <c r="O48" i="1"/>
  <c r="Y48" i="1"/>
  <c r="M48" i="1"/>
  <c r="F39" i="1"/>
  <c r="E39" i="1"/>
  <c r="E40" i="1" s="1"/>
  <c r="E42" i="1" s="1"/>
  <c r="F19" i="1"/>
  <c r="F20" i="1" s="1"/>
  <c r="G39" i="1"/>
  <c r="G19" i="1"/>
  <c r="G20" i="1" s="1"/>
  <c r="E33" i="1"/>
  <c r="F32" i="1"/>
  <c r="E32" i="1"/>
  <c r="H20" i="1"/>
  <c r="E34" i="1"/>
  <c r="F34" i="1"/>
  <c r="F54" i="1" l="1"/>
  <c r="F27" i="1"/>
  <c r="F28" i="1" s="1"/>
  <c r="F33" i="1" s="1"/>
  <c r="F45" i="1"/>
  <c r="H26" i="1"/>
  <c r="G25" i="1"/>
  <c r="G30" i="1"/>
  <c r="E41" i="1"/>
  <c r="E57" i="1"/>
  <c r="E58" i="1" s="1"/>
  <c r="F36" i="1"/>
  <c r="F37" i="1" s="1"/>
  <c r="I26" i="1" l="1"/>
  <c r="H25" i="1"/>
  <c r="H30" i="1"/>
  <c r="H39" i="1"/>
  <c r="G54" i="1"/>
  <c r="G27" i="1"/>
  <c r="G28" i="1" s="1"/>
  <c r="G45" i="1"/>
  <c r="F38" i="1"/>
  <c r="F40" i="1" s="1"/>
  <c r="F42" i="1" s="1"/>
  <c r="E59" i="1"/>
  <c r="E60" i="1"/>
  <c r="F55" i="1" s="1"/>
  <c r="F57" i="1"/>
  <c r="G57" i="1" s="1"/>
  <c r="F43" i="1"/>
  <c r="H54" i="1" l="1"/>
  <c r="H27" i="1"/>
  <c r="H45" i="1"/>
  <c r="J26" i="1"/>
  <c r="I25" i="1"/>
  <c r="I30" i="1"/>
  <c r="I39" i="1"/>
  <c r="H57" i="1"/>
  <c r="I57" i="1" s="1"/>
  <c r="F41" i="1"/>
  <c r="G36" i="1"/>
  <c r="G37" i="1" s="1"/>
  <c r="G38" i="1" s="1"/>
  <c r="G34" i="1"/>
  <c r="K26" i="1" l="1"/>
  <c r="J25" i="1"/>
  <c r="J30" i="1"/>
  <c r="J39" i="1"/>
  <c r="I54" i="1"/>
  <c r="I27" i="1"/>
  <c r="I45" i="1"/>
  <c r="J57" i="1"/>
  <c r="G43" i="1"/>
  <c r="G40" i="1"/>
  <c r="G41" i="1" s="1"/>
  <c r="H34" i="1"/>
  <c r="G31" i="1"/>
  <c r="J54" i="1" l="1"/>
  <c r="J45" i="1"/>
  <c r="J27" i="1"/>
  <c r="J47" i="1"/>
  <c r="J49" i="1" s="1"/>
  <c r="J38" i="1"/>
  <c r="J40" i="1" s="1"/>
  <c r="K39" i="1"/>
  <c r="K25" i="1"/>
  <c r="L26" i="1"/>
  <c r="K30" i="1"/>
  <c r="J58" i="1"/>
  <c r="K57" i="1"/>
  <c r="L57" i="1" s="1"/>
  <c r="G42" i="1"/>
  <c r="H36" i="1" s="1"/>
  <c r="H37" i="1" s="1"/>
  <c r="H38" i="1" s="1"/>
  <c r="G32" i="1"/>
  <c r="G33" i="1"/>
  <c r="H31" i="1"/>
  <c r="K45" i="1" l="1"/>
  <c r="K54" i="1"/>
  <c r="K27" i="1"/>
  <c r="L30" i="1"/>
  <c r="L39" i="1"/>
  <c r="M26" i="1"/>
  <c r="L25" i="1"/>
  <c r="M57" i="1"/>
  <c r="H43" i="1"/>
  <c r="H40" i="1"/>
  <c r="H28" i="1"/>
  <c r="H32" i="1"/>
  <c r="I31" i="1"/>
  <c r="L27" i="1" l="1"/>
  <c r="L45" i="1"/>
  <c r="L54" i="1"/>
  <c r="M30" i="1"/>
  <c r="M39" i="1"/>
  <c r="N26" i="1"/>
  <c r="M25" i="1"/>
  <c r="N57" i="1"/>
  <c r="H42" i="1"/>
  <c r="I36" i="1" s="1"/>
  <c r="I37" i="1" s="1"/>
  <c r="I43" i="1" s="1"/>
  <c r="H41" i="1"/>
  <c r="H33" i="1"/>
  <c r="I34" i="1"/>
  <c r="I32" i="1"/>
  <c r="J31" i="1"/>
  <c r="N39" i="1" l="1"/>
  <c r="N30" i="1"/>
  <c r="O26" i="1"/>
  <c r="N25" i="1"/>
  <c r="M45" i="1"/>
  <c r="M54" i="1"/>
  <c r="M27" i="1"/>
  <c r="I38" i="1"/>
  <c r="I40" i="1" s="1"/>
  <c r="I42" i="1" s="1"/>
  <c r="J37" i="1" s="1"/>
  <c r="J42" i="1" s="1"/>
  <c r="I28" i="1"/>
  <c r="J32" i="1"/>
  <c r="K31" i="1"/>
  <c r="N45" i="1" l="1"/>
  <c r="N54" i="1"/>
  <c r="N27" i="1"/>
  <c r="O39" i="1"/>
  <c r="O30" i="1"/>
  <c r="P26" i="1"/>
  <c r="O25" i="1"/>
  <c r="O57" i="1"/>
  <c r="I41" i="1"/>
  <c r="J43" i="1"/>
  <c r="J41" i="1"/>
  <c r="J34" i="1"/>
  <c r="I33" i="1"/>
  <c r="J28" i="1" s="1"/>
  <c r="K36" i="1"/>
  <c r="K37" i="1" s="1"/>
  <c r="K38" i="1" s="1"/>
  <c r="K32" i="1"/>
  <c r="L31" i="1"/>
  <c r="P39" i="1" l="1"/>
  <c r="P30" i="1"/>
  <c r="Q26" i="1"/>
  <c r="P25" i="1"/>
  <c r="P57" i="1"/>
  <c r="Q57" i="1" s="1"/>
  <c r="Q58" i="1" s="1"/>
  <c r="O45" i="1"/>
  <c r="O54" i="1"/>
  <c r="O27" i="1"/>
  <c r="K34" i="1"/>
  <c r="J33" i="1"/>
  <c r="K43" i="1"/>
  <c r="K40" i="1"/>
  <c r="K41" i="1" s="1"/>
  <c r="L32" i="1"/>
  <c r="M31" i="1"/>
  <c r="M32" i="1" s="1"/>
  <c r="P45" i="1" l="1"/>
  <c r="P54" i="1"/>
  <c r="P27" i="1"/>
  <c r="Q39" i="1"/>
  <c r="R26" i="1"/>
  <c r="Q25" i="1"/>
  <c r="Q30" i="1"/>
  <c r="K28" i="1"/>
  <c r="K42" i="1"/>
  <c r="L36" i="1" s="1"/>
  <c r="L37" i="1" s="1"/>
  <c r="L38" i="1" s="1"/>
  <c r="N31" i="1"/>
  <c r="N32" i="1" s="1"/>
  <c r="R39" i="1" l="1"/>
  <c r="R30" i="1"/>
  <c r="S30" i="1" s="1"/>
  <c r="S26" i="1"/>
  <c r="R25" i="1"/>
  <c r="R57" i="1"/>
  <c r="Q38" i="1"/>
  <c r="Q40" i="1" s="1"/>
  <c r="Q54" i="1"/>
  <c r="Q27" i="1"/>
  <c r="Q45" i="1"/>
  <c r="Q47" i="1"/>
  <c r="Q49" i="1" s="1"/>
  <c r="L34" i="1"/>
  <c r="K33" i="1"/>
  <c r="L43" i="1"/>
  <c r="L40" i="1"/>
  <c r="O31" i="1"/>
  <c r="O32" i="1" s="1"/>
  <c r="R54" i="1" l="1"/>
  <c r="R27" i="1"/>
  <c r="R45" i="1"/>
  <c r="S39" i="1"/>
  <c r="T26" i="1"/>
  <c r="S25" i="1"/>
  <c r="S57" i="1"/>
  <c r="L28" i="1"/>
  <c r="L42" i="1"/>
  <c r="L41" i="1"/>
  <c r="P31" i="1"/>
  <c r="P32" i="1" s="1"/>
  <c r="S54" i="1" l="1"/>
  <c r="S27" i="1"/>
  <c r="S45" i="1"/>
  <c r="T39" i="1"/>
  <c r="U26" i="1"/>
  <c r="T25" i="1"/>
  <c r="T57" i="1"/>
  <c r="T30" i="1"/>
  <c r="U30" i="1" s="1"/>
  <c r="M34" i="1"/>
  <c r="L33" i="1"/>
  <c r="M36" i="1"/>
  <c r="M37" i="1" s="1"/>
  <c r="M38" i="1" s="1"/>
  <c r="Q31" i="1"/>
  <c r="Q32" i="1" s="1"/>
  <c r="T54" i="1" l="1"/>
  <c r="T27" i="1"/>
  <c r="T45" i="1"/>
  <c r="U39" i="1"/>
  <c r="U25" i="1"/>
  <c r="V26" i="1"/>
  <c r="U57" i="1"/>
  <c r="V57" i="1" s="1"/>
  <c r="M28" i="1"/>
  <c r="M43" i="1"/>
  <c r="M40" i="1"/>
  <c r="R31" i="1"/>
  <c r="R32" i="1" s="1"/>
  <c r="V39" i="1" l="1"/>
  <c r="V25" i="1"/>
  <c r="W26" i="1"/>
  <c r="U54" i="1"/>
  <c r="U27" i="1"/>
  <c r="U45" i="1"/>
  <c r="V30" i="1"/>
  <c r="W30" i="1" s="1"/>
  <c r="M33" i="1"/>
  <c r="N34" i="1"/>
  <c r="M41" i="1"/>
  <c r="M42" i="1"/>
  <c r="S31" i="1"/>
  <c r="S32" i="1" s="1"/>
  <c r="W39" i="1" l="1"/>
  <c r="W25" i="1"/>
  <c r="X26" i="1"/>
  <c r="W57" i="1"/>
  <c r="X57" i="1" s="1"/>
  <c r="X58" i="1" s="1"/>
  <c r="V45" i="1"/>
  <c r="V27" i="1"/>
  <c r="V54" i="1"/>
  <c r="N28" i="1"/>
  <c r="N36" i="1"/>
  <c r="N37" i="1" s="1"/>
  <c r="N38" i="1" s="1"/>
  <c r="T31" i="1"/>
  <c r="T32" i="1" s="1"/>
  <c r="X39" i="1" l="1"/>
  <c r="Y26" i="1"/>
  <c r="X25" i="1"/>
  <c r="W45" i="1"/>
  <c r="W54" i="1"/>
  <c r="W27" i="1"/>
  <c r="X30" i="1"/>
  <c r="Y30" i="1" s="1"/>
  <c r="O34" i="1"/>
  <c r="N33" i="1"/>
  <c r="N40" i="1"/>
  <c r="N42" i="1" s="1"/>
  <c r="N43" i="1"/>
  <c r="U31" i="1"/>
  <c r="U32" i="1" s="1"/>
  <c r="Y39" i="1" l="1"/>
  <c r="Y57" i="1"/>
  <c r="Z57" i="1" s="1"/>
  <c r="Z26" i="1"/>
  <c r="Y25" i="1"/>
  <c r="X45" i="1"/>
  <c r="X54" i="1"/>
  <c r="X27" i="1"/>
  <c r="X38" i="1"/>
  <c r="X40" i="1" s="1"/>
  <c r="X47" i="1"/>
  <c r="X49" i="1" s="1"/>
  <c r="O28" i="1"/>
  <c r="O36" i="1"/>
  <c r="O37" i="1" s="1"/>
  <c r="N41" i="1"/>
  <c r="V31" i="1"/>
  <c r="V32" i="1" s="1"/>
  <c r="Y45" i="1" l="1"/>
  <c r="Y54" i="1"/>
  <c r="Y27" i="1"/>
  <c r="Z39" i="1"/>
  <c r="AA26" i="1"/>
  <c r="Z25" i="1"/>
  <c r="Z30" i="1"/>
  <c r="AA30" i="1" s="1"/>
  <c r="O38" i="1"/>
  <c r="O40" i="1" s="1"/>
  <c r="O42" i="1" s="1"/>
  <c r="O33" i="1"/>
  <c r="P34" i="1"/>
  <c r="O43" i="1"/>
  <c r="W31" i="1"/>
  <c r="W32" i="1" s="1"/>
  <c r="Z45" i="1" l="1"/>
  <c r="Z54" i="1"/>
  <c r="Z27" i="1"/>
  <c r="AA39" i="1"/>
  <c r="AB26" i="1"/>
  <c r="AA25" i="1"/>
  <c r="AB30" i="1"/>
  <c r="AA57" i="1"/>
  <c r="AB57" i="1" s="1"/>
  <c r="P28" i="1"/>
  <c r="P36" i="1"/>
  <c r="P37" i="1" s="1"/>
  <c r="O41" i="1"/>
  <c r="X31" i="1"/>
  <c r="X32" i="1" s="1"/>
  <c r="AB39" i="1" l="1"/>
  <c r="AB25" i="1"/>
  <c r="AC26" i="1"/>
  <c r="AC57" i="1" s="1"/>
  <c r="AA45" i="1"/>
  <c r="AA27" i="1"/>
  <c r="AA54" i="1"/>
  <c r="P38" i="1"/>
  <c r="P40" i="1" s="1"/>
  <c r="P33" i="1"/>
  <c r="Q28" i="1" s="1"/>
  <c r="Q34" i="1"/>
  <c r="P43" i="1"/>
  <c r="Y31" i="1"/>
  <c r="Y32" i="1" s="1"/>
  <c r="AB54" i="1" l="1"/>
  <c r="AB27" i="1"/>
  <c r="AB45" i="1"/>
  <c r="AC39" i="1"/>
  <c r="AD26" i="1"/>
  <c r="AC25" i="1"/>
  <c r="AC30" i="1"/>
  <c r="AD30" i="1" s="1"/>
  <c r="R34" i="1"/>
  <c r="Q33" i="1"/>
  <c r="P42" i="1"/>
  <c r="Q37" i="1" s="1"/>
  <c r="P41" i="1"/>
  <c r="Q41" i="1"/>
  <c r="Z31" i="1"/>
  <c r="Z32" i="1" s="1"/>
  <c r="AD39" i="1" l="1"/>
  <c r="AD25" i="1"/>
  <c r="AE26" i="1"/>
  <c r="AE30" i="1" s="1"/>
  <c r="AC54" i="1"/>
  <c r="AC27" i="1"/>
  <c r="AC45" i="1"/>
  <c r="AD57" i="1"/>
  <c r="AE57" i="1" s="1"/>
  <c r="AE58" i="1" s="1"/>
  <c r="R28" i="1"/>
  <c r="Q42" i="1"/>
  <c r="Q43" i="1"/>
  <c r="AA31" i="1"/>
  <c r="AA32" i="1" s="1"/>
  <c r="AE39" i="1" l="1"/>
  <c r="AF26" i="1"/>
  <c r="AE25" i="1"/>
  <c r="AF30" i="1"/>
  <c r="AD54" i="1"/>
  <c r="AD27" i="1"/>
  <c r="AD45" i="1"/>
  <c r="R33" i="1"/>
  <c r="S34" i="1"/>
  <c r="R36" i="1"/>
  <c r="R37" i="1" s="1"/>
  <c r="R38" i="1" s="1"/>
  <c r="AB31" i="1"/>
  <c r="AB32" i="1" s="1"/>
  <c r="AF39" i="1" l="1"/>
  <c r="AF57" i="1"/>
  <c r="AG57" i="1" s="1"/>
  <c r="AG26" i="1"/>
  <c r="AF25" i="1"/>
  <c r="AE54" i="1"/>
  <c r="AE27" i="1"/>
  <c r="AE45" i="1"/>
  <c r="AE47" i="1"/>
  <c r="AE49" i="1" s="1"/>
  <c r="AE38" i="1"/>
  <c r="AE40" i="1" s="1"/>
  <c r="S28" i="1"/>
  <c r="R40" i="1"/>
  <c r="R42" i="1" s="1"/>
  <c r="R43" i="1"/>
  <c r="AC31" i="1"/>
  <c r="AC32" i="1" s="1"/>
  <c r="AG39" i="1" l="1"/>
  <c r="AH26" i="1"/>
  <c r="AG25" i="1"/>
  <c r="AF54" i="1"/>
  <c r="AF27" i="1"/>
  <c r="AF45" i="1"/>
  <c r="AG30" i="1"/>
  <c r="AH30" i="1" s="1"/>
  <c r="S33" i="1"/>
  <c r="T34" i="1"/>
  <c r="S36" i="1"/>
  <c r="S37" i="1" s="1"/>
  <c r="R41" i="1"/>
  <c r="AD31" i="1"/>
  <c r="AD32" i="1" s="1"/>
  <c r="AG54" i="1" l="1"/>
  <c r="AG27" i="1"/>
  <c r="AG45" i="1"/>
  <c r="AH25" i="1"/>
  <c r="AH39" i="1"/>
  <c r="AH57" i="1"/>
  <c r="S38" i="1"/>
  <c r="S40" i="1" s="1"/>
  <c r="S42" i="1" s="1"/>
  <c r="T28" i="1"/>
  <c r="S43" i="1"/>
  <c r="AE31" i="1"/>
  <c r="AE32" i="1" s="1"/>
  <c r="AH45" i="1" l="1"/>
  <c r="AH27" i="1"/>
  <c r="AH54" i="1"/>
  <c r="U34" i="1"/>
  <c r="T33" i="1"/>
  <c r="T36" i="1"/>
  <c r="T37" i="1" s="1"/>
  <c r="S41" i="1"/>
  <c r="AF31" i="1"/>
  <c r="AF32" i="1" s="1"/>
  <c r="T38" i="1" l="1"/>
  <c r="T40" i="1" s="1"/>
  <c r="U28" i="1"/>
  <c r="T43" i="1"/>
  <c r="AG31" i="1"/>
  <c r="AG32" i="1" s="1"/>
  <c r="V34" i="1" l="1"/>
  <c r="U33" i="1"/>
  <c r="T42" i="1"/>
  <c r="T41" i="1"/>
  <c r="AH31" i="1"/>
  <c r="AH32" i="1" s="1"/>
  <c r="V28" i="1" l="1"/>
  <c r="U36" i="1"/>
  <c r="U37" i="1" s="1"/>
  <c r="U38" i="1" s="1"/>
  <c r="W34" i="1" l="1"/>
  <c r="V33" i="1"/>
  <c r="U43" i="1"/>
  <c r="U40" i="1"/>
  <c r="U42" i="1" s="1"/>
  <c r="W28" i="1" l="1"/>
  <c r="V36" i="1"/>
  <c r="V37" i="1" s="1"/>
  <c r="U41" i="1"/>
  <c r="V38" i="1" l="1"/>
  <c r="V40" i="1" s="1"/>
  <c r="X34" i="1"/>
  <c r="W33" i="1"/>
  <c r="X28" i="1" s="1"/>
  <c r="V43" i="1"/>
  <c r="E46" i="1"/>
  <c r="E47" i="1" s="1"/>
  <c r="E49" i="1" s="1"/>
  <c r="E50" i="1" s="1"/>
  <c r="E52" i="1" l="1"/>
  <c r="X33" i="1"/>
  <c r="Y34" i="1"/>
  <c r="V41" i="1"/>
  <c r="V42" i="1"/>
  <c r="E51" i="1" l="1"/>
  <c r="F46" i="1" s="1"/>
  <c r="Y28" i="1"/>
  <c r="W36" i="1"/>
  <c r="W37" i="1" s="1"/>
  <c r="W38" i="1" s="1"/>
  <c r="F47" i="1" l="1"/>
  <c r="F49" i="1" s="1"/>
  <c r="F50" i="1" s="1"/>
  <c r="F52" i="1"/>
  <c r="Z34" i="1"/>
  <c r="Y33" i="1"/>
  <c r="W40" i="1"/>
  <c r="W43" i="1"/>
  <c r="F51" i="1" l="1"/>
  <c r="Z28" i="1"/>
  <c r="W42" i="1"/>
  <c r="X37" i="1" s="1"/>
  <c r="X41" i="1"/>
  <c r="W41" i="1"/>
  <c r="G46" i="1"/>
  <c r="G47" i="1" l="1"/>
  <c r="G49" i="1" s="1"/>
  <c r="G51" i="1" s="1"/>
  <c r="H46" i="1" s="1"/>
  <c r="G52" i="1"/>
  <c r="AA34" i="1"/>
  <c r="Z33" i="1"/>
  <c r="X43" i="1"/>
  <c r="X42" i="1"/>
  <c r="G50" i="1" l="1"/>
  <c r="H52" i="1"/>
  <c r="AA28" i="1"/>
  <c r="Y36" i="1"/>
  <c r="Y37" i="1" s="1"/>
  <c r="Y38" i="1" s="1"/>
  <c r="H47" i="1" l="1"/>
  <c r="H49" i="1" s="1"/>
  <c r="AA33" i="1"/>
  <c r="AB34" i="1"/>
  <c r="Y40" i="1"/>
  <c r="Y42" i="1" s="1"/>
  <c r="Y43" i="1"/>
  <c r="H51" i="1" l="1"/>
  <c r="I46" i="1" s="1"/>
  <c r="I52" i="1" s="1"/>
  <c r="H50" i="1"/>
  <c r="AB28" i="1"/>
  <c r="Z36" i="1"/>
  <c r="Z37" i="1" s="1"/>
  <c r="Y41" i="1"/>
  <c r="Z38" i="1" l="1"/>
  <c r="Z40" i="1" s="1"/>
  <c r="Z42" i="1" s="1"/>
  <c r="I47" i="1"/>
  <c r="I49" i="1" s="1"/>
  <c r="AC34" i="1"/>
  <c r="AB33" i="1"/>
  <c r="Z43" i="1"/>
  <c r="I51" i="1" l="1"/>
  <c r="J46" i="1" s="1"/>
  <c r="J50" i="1"/>
  <c r="I50" i="1"/>
  <c r="AC28" i="1"/>
  <c r="AA36" i="1"/>
  <c r="AA37" i="1" s="1"/>
  <c r="Z41" i="1"/>
  <c r="AA38" i="1" l="1"/>
  <c r="J51" i="1"/>
  <c r="K46" i="1" s="1"/>
  <c r="J52" i="1"/>
  <c r="AD34" i="1"/>
  <c r="AC33" i="1"/>
  <c r="AA40" i="1"/>
  <c r="AA42" i="1" s="1"/>
  <c r="AA43" i="1"/>
  <c r="K47" i="1" l="1"/>
  <c r="K49" i="1" s="1"/>
  <c r="K52" i="1"/>
  <c r="AD28" i="1"/>
  <c r="AB36" i="1"/>
  <c r="AB37" i="1" s="1"/>
  <c r="AB38" i="1" s="1"/>
  <c r="AA41" i="1"/>
  <c r="K50" i="1" l="1"/>
  <c r="K51" i="1"/>
  <c r="L46" i="1" s="1"/>
  <c r="AE34" i="1"/>
  <c r="AD33" i="1"/>
  <c r="AE28" i="1" s="1"/>
  <c r="AB43" i="1"/>
  <c r="AB40" i="1"/>
  <c r="L47" i="1" l="1"/>
  <c r="L49" i="1" s="1"/>
  <c r="L52" i="1"/>
  <c r="AE33" i="1"/>
  <c r="AF34" i="1"/>
  <c r="AB42" i="1"/>
  <c r="AB41" i="1"/>
  <c r="L50" i="1" l="1"/>
  <c r="L51" i="1"/>
  <c r="M46" i="1" s="1"/>
  <c r="AF28" i="1"/>
  <c r="AC36" i="1"/>
  <c r="AC37" i="1" s="1"/>
  <c r="AC38" i="1" s="1"/>
  <c r="M47" i="1" l="1"/>
  <c r="M49" i="1" s="1"/>
  <c r="M52" i="1"/>
  <c r="AG34" i="1"/>
  <c r="AF33" i="1"/>
  <c r="AC43" i="1"/>
  <c r="AC40" i="1"/>
  <c r="AC41" i="1" s="1"/>
  <c r="M51" i="1" l="1"/>
  <c r="N46" i="1" s="1"/>
  <c r="M50" i="1"/>
  <c r="AG28" i="1"/>
  <c r="AC42" i="1"/>
  <c r="N47" i="1" l="1"/>
  <c r="N49" i="1" s="1"/>
  <c r="N52" i="1"/>
  <c r="AH34" i="1"/>
  <c r="AG33" i="1"/>
  <c r="AD36" i="1"/>
  <c r="AD37" i="1" s="1"/>
  <c r="AD38" i="1" s="1"/>
  <c r="N51" i="1" l="1"/>
  <c r="O46" i="1" s="1"/>
  <c r="N50" i="1"/>
  <c r="AH28" i="1"/>
  <c r="AH33" i="1" s="1"/>
  <c r="AD40" i="1"/>
  <c r="AD43" i="1"/>
  <c r="O47" i="1" l="1"/>
  <c r="O49" i="1" s="1"/>
  <c r="O52" i="1"/>
  <c r="AD42" i="1"/>
  <c r="AE37" i="1" s="1"/>
  <c r="AE41" i="1"/>
  <c r="AD41" i="1"/>
  <c r="O51" i="1" l="1"/>
  <c r="P46" i="1" s="1"/>
  <c r="O50" i="1"/>
  <c r="AE43" i="1"/>
  <c r="AE42" i="1"/>
  <c r="P47" i="1" l="1"/>
  <c r="P49" i="1" s="1"/>
  <c r="P51" i="1" s="1"/>
  <c r="Q46" i="1" s="1"/>
  <c r="P52" i="1"/>
  <c r="AF36" i="1"/>
  <c r="AF37" i="1" s="1"/>
  <c r="AF38" i="1" s="1"/>
  <c r="Q51" i="1" l="1"/>
  <c r="R46" i="1" s="1"/>
  <c r="Q52" i="1"/>
  <c r="Q50" i="1"/>
  <c r="P50" i="1"/>
  <c r="AF43" i="1"/>
  <c r="AF40" i="1"/>
  <c r="AF41" i="1" s="1"/>
  <c r="R47" i="1" l="1"/>
  <c r="R49" i="1" s="1"/>
  <c r="R52" i="1"/>
  <c r="AF42" i="1"/>
  <c r="R50" i="1" l="1"/>
  <c r="R51" i="1"/>
  <c r="S46" i="1" s="1"/>
  <c r="AG36" i="1"/>
  <c r="AG37" i="1" s="1"/>
  <c r="AG38" i="1" s="1"/>
  <c r="S47" i="1" l="1"/>
  <c r="S49" i="1" s="1"/>
  <c r="S52" i="1"/>
  <c r="AG43" i="1"/>
  <c r="AG40" i="1"/>
  <c r="AG41" i="1" s="1"/>
  <c r="S50" i="1" l="1"/>
  <c r="S51" i="1"/>
  <c r="T46" i="1" s="1"/>
  <c r="T52" i="1" s="1"/>
  <c r="AG42" i="1"/>
  <c r="T47" i="1" l="1"/>
  <c r="T49" i="1" s="1"/>
  <c r="AH36" i="1"/>
  <c r="AH37" i="1" s="1"/>
  <c r="AH38" i="1" s="1"/>
  <c r="T51" i="1" l="1"/>
  <c r="U46" i="1" s="1"/>
  <c r="T50" i="1"/>
  <c r="U52" i="1"/>
  <c r="AH43" i="1"/>
  <c r="AH40" i="1"/>
  <c r="U47" i="1" l="1"/>
  <c r="U49" i="1" s="1"/>
  <c r="U51" i="1" s="1"/>
  <c r="V46" i="1" s="1"/>
  <c r="AH42" i="1"/>
  <c r="AH41" i="1"/>
  <c r="U50" i="1" l="1"/>
  <c r="V47" i="1"/>
  <c r="V49" i="1" s="1"/>
  <c r="V51" i="1" s="1"/>
  <c r="V52" i="1"/>
  <c r="V50" i="1" l="1"/>
  <c r="W46" i="1"/>
  <c r="W47" i="1" s="1"/>
  <c r="W52" i="1" l="1"/>
  <c r="W49" i="1"/>
  <c r="W50" i="1" s="1"/>
  <c r="X50" i="1"/>
  <c r="W51" i="1"/>
  <c r="X46" i="1" s="1"/>
  <c r="X51" i="1" l="1"/>
  <c r="Y46" i="1" s="1"/>
  <c r="X52" i="1"/>
  <c r="Y47" i="1" l="1"/>
  <c r="Y49" i="1" s="1"/>
  <c r="Y51" i="1" s="1"/>
  <c r="Y52" i="1"/>
  <c r="Y50" i="1" l="1"/>
  <c r="Z46" i="1"/>
  <c r="Z47" i="1" s="1"/>
  <c r="Z52" i="1" l="1"/>
  <c r="Z49" i="1"/>
  <c r="Z50" i="1" s="1"/>
  <c r="Z51" i="1" l="1"/>
  <c r="AA46" i="1"/>
  <c r="AA47" i="1" l="1"/>
  <c r="AA49" i="1" s="1"/>
  <c r="AA51" i="1" s="1"/>
  <c r="AA52" i="1"/>
  <c r="AA50" i="1" l="1"/>
  <c r="AB46" i="1"/>
  <c r="AB47" i="1" s="1"/>
  <c r="AB52" i="1" l="1"/>
  <c r="AB49" i="1"/>
  <c r="AB50" i="1" s="1"/>
  <c r="AB51" i="1" l="1"/>
  <c r="AC46" i="1" s="1"/>
  <c r="AC47" i="1" s="1"/>
  <c r="AC52" i="1" l="1"/>
  <c r="AC49" i="1"/>
  <c r="AC51" i="1" s="1"/>
  <c r="AD46" i="1" l="1"/>
  <c r="AC50" i="1"/>
  <c r="AD47" i="1" l="1"/>
  <c r="AD49" i="1" s="1"/>
  <c r="AD51" i="1" s="1"/>
  <c r="AE46" i="1" s="1"/>
  <c r="AD52" i="1"/>
  <c r="AE51" i="1" l="1"/>
  <c r="AE52" i="1"/>
  <c r="AF46" i="1"/>
  <c r="AD50" i="1"/>
  <c r="AE50" i="1"/>
  <c r="AF47" i="1" l="1"/>
  <c r="AF49" i="1" s="1"/>
  <c r="AF51" i="1" s="1"/>
  <c r="AF52" i="1"/>
  <c r="AF50" i="1" l="1"/>
  <c r="AG46" i="1"/>
  <c r="AG47" i="1" s="1"/>
  <c r="AG52" i="1" l="1"/>
  <c r="AG49" i="1"/>
  <c r="AG50" i="1" s="1"/>
  <c r="AG51" i="1" l="1"/>
  <c r="AH46" i="1"/>
  <c r="AH47" i="1" s="1"/>
  <c r="AH52" i="1" l="1"/>
  <c r="AH49" i="1"/>
  <c r="AH50" i="1" s="1"/>
  <c r="AH51" i="1" l="1"/>
  <c r="F61" i="1"/>
  <c r="F58" i="1"/>
  <c r="F59" i="1" l="1"/>
  <c r="F60" i="1"/>
  <c r="G55" i="1" s="1"/>
  <c r="G61" i="1" s="1"/>
  <c r="G58" i="1"/>
  <c r="G60" i="1" l="1"/>
  <c r="H55" i="1" s="1"/>
  <c r="G59" i="1"/>
  <c r="H61" i="1" l="1"/>
  <c r="H58" i="1"/>
  <c r="H59" i="1" l="1"/>
  <c r="H60" i="1"/>
  <c r="I55" i="1" s="1"/>
  <c r="I58" i="1" l="1"/>
  <c r="I60" i="1" s="1"/>
  <c r="J55" i="1" s="1"/>
  <c r="I61" i="1"/>
  <c r="J61" i="1" l="1"/>
  <c r="J60" i="1"/>
  <c r="K55" i="1" s="1"/>
  <c r="I59" i="1"/>
  <c r="J59" i="1"/>
  <c r="K61" i="1" l="1"/>
  <c r="K58" i="1"/>
  <c r="K60" i="1" s="1"/>
  <c r="L55" i="1" s="1"/>
  <c r="L61" i="1" l="1"/>
  <c r="K59" i="1"/>
  <c r="L58" i="1" s="1"/>
  <c r="L59" i="1" l="1"/>
  <c r="L60" i="1"/>
  <c r="M55" i="1" s="1"/>
  <c r="M61" i="1" l="1"/>
  <c r="M58" i="1"/>
  <c r="M59" i="1" s="1"/>
  <c r="M60" i="1" l="1"/>
  <c r="N55" i="1" s="1"/>
  <c r="N58" i="1" l="1"/>
  <c r="N59" i="1" s="1"/>
  <c r="N61" i="1"/>
  <c r="N60" i="1" l="1"/>
  <c r="O55" i="1" s="1"/>
  <c r="O58" i="1" l="1"/>
  <c r="O59" i="1" s="1"/>
  <c r="O61" i="1"/>
  <c r="O60" i="1" l="1"/>
  <c r="P55" i="1" s="1"/>
  <c r="P61" i="1" l="1"/>
  <c r="P58" i="1"/>
  <c r="P59" i="1" l="1"/>
  <c r="Q59" i="1"/>
  <c r="P60" i="1"/>
  <c r="Q55" i="1" s="1"/>
  <c r="Q60" i="1" l="1"/>
  <c r="R55" i="1" s="1"/>
  <c r="Q61" i="1"/>
  <c r="R58" i="1" l="1"/>
  <c r="R59" i="1" s="1"/>
  <c r="R61" i="1"/>
  <c r="R60" i="1" l="1"/>
  <c r="S55" i="1" s="1"/>
  <c r="S61" i="1" l="1"/>
  <c r="S58" i="1"/>
  <c r="S59" i="1" s="1"/>
  <c r="S60" i="1" l="1"/>
  <c r="T55" i="1" s="1"/>
  <c r="T58" i="1" l="1"/>
  <c r="T59" i="1" s="1"/>
  <c r="T61" i="1"/>
  <c r="T60" i="1" l="1"/>
  <c r="U55" i="1" s="1"/>
  <c r="U61" i="1" l="1"/>
  <c r="U58" i="1"/>
  <c r="U59" i="1" s="1"/>
  <c r="U60" i="1" l="1"/>
  <c r="V55" i="1" s="1"/>
  <c r="V61" i="1" l="1"/>
  <c r="V58" i="1"/>
  <c r="V59" i="1" s="1"/>
  <c r="V60" i="1" l="1"/>
  <c r="W55" i="1" s="1"/>
  <c r="W58" i="1" l="1"/>
  <c r="W61" i="1"/>
  <c r="X59" i="1" l="1"/>
  <c r="W59" i="1"/>
  <c r="W60" i="1"/>
  <c r="X55" i="1" s="1"/>
  <c r="X61" i="1" l="1"/>
  <c r="X60" i="1"/>
  <c r="Y55" i="1" s="1"/>
  <c r="Y61" i="1" l="1"/>
  <c r="Y58" i="1"/>
  <c r="Y59" i="1" s="1"/>
  <c r="Y60" i="1" l="1"/>
  <c r="Z55" i="1" s="1"/>
  <c r="Z58" i="1" l="1"/>
  <c r="Z59" i="1" s="1"/>
  <c r="Z61" i="1"/>
  <c r="Z60" i="1" l="1"/>
  <c r="AA55" i="1" s="1"/>
  <c r="AA61" i="1" s="1"/>
  <c r="AA58" i="1"/>
  <c r="AA59" i="1" s="1"/>
  <c r="AA60" i="1" l="1"/>
  <c r="AB55" i="1" s="1"/>
  <c r="AB58" i="1" l="1"/>
  <c r="AB59" i="1" s="1"/>
  <c r="AB61" i="1"/>
  <c r="AB60" i="1" l="1"/>
  <c r="AC55" i="1" s="1"/>
  <c r="AC58" i="1"/>
  <c r="AC59" i="1" s="1"/>
  <c r="AC61" i="1"/>
  <c r="AC60" i="1" l="1"/>
  <c r="AD55" i="1" s="1"/>
  <c r="AD61" i="1" s="1"/>
  <c r="AD58" i="1"/>
  <c r="AD59" i="1" l="1"/>
  <c r="AE59" i="1"/>
  <c r="AD60" i="1"/>
  <c r="AE55" i="1" s="1"/>
  <c r="AE61" i="1" l="1"/>
  <c r="AE60" i="1"/>
  <c r="AF55" i="1" s="1"/>
  <c r="AF61" i="1" l="1"/>
  <c r="AF58" i="1"/>
  <c r="AF59" i="1" s="1"/>
  <c r="AF60" i="1" l="1"/>
  <c r="AG55" i="1" s="1"/>
  <c r="AG58" i="1" l="1"/>
  <c r="AG59" i="1" s="1"/>
  <c r="AG61" i="1"/>
  <c r="AG60" i="1" l="1"/>
  <c r="AH55" i="1" s="1"/>
  <c r="AH58" i="1" l="1"/>
  <c r="AH59" i="1" s="1"/>
  <c r="AH61" i="1"/>
  <c r="AH6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Soi XauXa</author>
  </authors>
  <commentList>
    <comment ref="E8" authorId="0" shapeId="0" xr:uid="{9D224B33-0BB5-483A-9A48-1143A5FE1835}">
      <text>
        <r>
          <rPr>
            <b/>
            <sz val="8"/>
            <color indexed="81"/>
            <rFont val="Tahoma"/>
            <family val="2"/>
          </rPr>
          <t>Giả sử tồn kho chỉ còn 2800m3</t>
        </r>
      </text>
    </comment>
    <comment ref="F8" authorId="0" shapeId="0" xr:uid="{1E4B05D1-1B4A-45FC-9775-B99B8998678D}">
      <text>
        <r>
          <rPr>
            <b/>
            <sz val="8"/>
            <color indexed="81"/>
            <rFont val="Tahoma"/>
            <family val="2"/>
          </rPr>
          <t>Giả sử tồn kho chỉ còn 1700m3</t>
        </r>
      </text>
    </comment>
  </commentList>
</comments>
</file>

<file path=xl/sharedStrings.xml><?xml version="1.0" encoding="utf-8"?>
<sst xmlns="http://schemas.openxmlformats.org/spreadsheetml/2006/main" count="103" uniqueCount="42">
  <si>
    <t>ĐVT</t>
  </si>
  <si>
    <t>m3</t>
  </si>
  <si>
    <t>Mụn Dừa</t>
  </si>
  <si>
    <t>Mùn cưa cũ</t>
  </si>
  <si>
    <t>Dăm gỗ</t>
  </si>
  <si>
    <t>Vỏ cây xay</t>
  </si>
  <si>
    <t>Tồn kho :</t>
  </si>
  <si>
    <t>Tồn an toàn :</t>
  </si>
  <si>
    <t>Khả năng lưu chứa :</t>
  </si>
  <si>
    <t>Hạng Mục</t>
  </si>
  <si>
    <t>Sử Dụng</t>
  </si>
  <si>
    <t>Mụn dừa</t>
  </si>
  <si>
    <t>SL có thể nhập kho</t>
  </si>
  <si>
    <t>Tổng SL thu mua :</t>
  </si>
  <si>
    <t>TB Sử dụng 01 ngày :</t>
  </si>
  <si>
    <t>Số ngày thiếu trong kỳ nhập hàng :</t>
  </si>
  <si>
    <t>Số lượng trong kỳ nhập hàng :</t>
  </si>
  <si>
    <t>SL cần nhập TB 01 ngày :</t>
  </si>
  <si>
    <t>SL giao hàng tối thiểu 01 ngày :</t>
  </si>
  <si>
    <t>Số ngày cần để giao hàng :</t>
  </si>
  <si>
    <t>Số ngày có thể giao hàng trong T06 :</t>
  </si>
  <si>
    <t>Ngày bắt đầu nhập hàng :</t>
  </si>
  <si>
    <t>SL NVL thiếu TB 01 ngày :</t>
  </si>
  <si>
    <t>Khả năng của cung cấp tối đa 1 ngày :</t>
  </si>
  <si>
    <t>SL Khả dụng trong Kho :</t>
  </si>
  <si>
    <t>Ngày bắt đầu sử dụng NVL Tồn AT :</t>
  </si>
  <si>
    <t>&lt;&lt;&lt; ngày nhập NVL tăng cường (nếu số ngày cần nhập nhỏ hơn số ngày của tháng thì bỏ qua)</t>
  </si>
  <si>
    <t>SL nhập tăng cường TB 01 ngày :</t>
  </si>
  <si>
    <t>Số ngày nhập tăng cường :</t>
  </si>
  <si>
    <t>SL nhập kho tối thiểu</t>
  </si>
  <si>
    <t>SL nhập kho tăng cường</t>
  </si>
  <si>
    <t>Tổng KL nhập kho trong ngày</t>
  </si>
  <si>
    <t>Tồn kho cuối ngày</t>
  </si>
  <si>
    <t>Tồn Kho sau khi sử dụng</t>
  </si>
  <si>
    <t>&lt;&lt;&lt; bao gồm ngày chủ nhật</t>
  </si>
  <si>
    <t>Số ngày sử dụng NVL trong T06 :</t>
  </si>
  <si>
    <t>SL có thể nhập trong 01 ngày :</t>
  </si>
  <si>
    <t>Thứ</t>
  </si>
  <si>
    <t>Chủ Nhật</t>
  </si>
  <si>
    <t>Tổng KL cần nhập còn lại</t>
  </si>
  <si>
    <t>&lt;&lt;&lt; tổng hợp KL sau khi phân rã KL tổng đã tính trước đó (không tính chủ nhật)</t>
  </si>
  <si>
    <t>&lt;&lt;&lt; gấp 2 số lượng thiếu TB 01 ngày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</si>
</sst>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"/>
    <numFmt numFmtId="165" formatCode="_-* #,##0.00\ _₫_-;\-* #,##0.00\ _₫_-;_-* &quot;-&quot;??\ _₫_-;_-@_-"/>
  </numFmts>
  <fonts count="10" x14ac:knownFonts="1">
    <font>
      <sz val="11"/>
      <color theme="1"/>
      <name val="Cambria"/>
      <family val="2"/>
      <charset val="163"/>
    </font>
    <font>
      <sz val="11"/>
      <color theme="1"/>
      <name val="Cambria"/>
      <family val="2"/>
      <charset val="163"/>
    </font>
    <font>
      <b/>
      <sz val="11"/>
      <color theme="1"/>
      <name val="Cambria"/>
      <family val="1"/>
    </font>
    <font>
      <sz val="8"/>
      <name val="Cambria"/>
      <family val="2"/>
      <charset val="163"/>
    </font>
    <font>
      <sz val="11"/>
      <color theme="1"/>
      <name val="Cambria"/>
      <family val="1"/>
    </font>
    <font>
      <b/>
      <sz val="8"/>
      <color indexed="81"/>
      <name val="Tahoma"/>
      <family val="2"/>
    </font>
    <font>
      <b/>
      <sz val="11"/>
      <color rgb="FFFF0000"/>
      <name val="Cambria"/>
      <family val="1"/>
    </font>
    <font>
      <b/>
      <sz val="11"/>
      <color theme="0"/>
      <name val="Cambria"/>
      <family val="1"/>
    </font>
    <font>
      <i/>
      <sz val="11"/>
      <color theme="0"/>
      <name val="Cambria"/>
      <family val="1"/>
    </font>
    <font>
      <sz val="11"/>
      <color theme="0"/>
      <name val="Cambria"/>
      <family val="1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43" fontId="0" fillId="0" borderId="1" xfId="1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43" fontId="2" fillId="0" borderId="0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NumberFormat="1" applyBorder="1" applyAlignment="1">
      <alignment horizontal="right" vertical="center"/>
    </xf>
    <xf numFmtId="43" fontId="2" fillId="0" borderId="1" xfId="1" applyFont="1" applyBorder="1" applyAlignment="1">
      <alignment horizontal="center" vertical="center"/>
    </xf>
    <xf numFmtId="43" fontId="2" fillId="5" borderId="1" xfId="1" applyFont="1" applyFill="1" applyBorder="1" applyAlignment="1">
      <alignment vertical="center"/>
    </xf>
    <xf numFmtId="43" fontId="6" fillId="4" borderId="1" xfId="1" applyFont="1" applyFill="1" applyBorder="1" applyAlignment="1">
      <alignment vertical="center"/>
    </xf>
    <xf numFmtId="43" fontId="0" fillId="0" borderId="1" xfId="1" applyFont="1" applyBorder="1" applyAlignment="1">
      <alignment horizontal="right" vertical="center"/>
    </xf>
    <xf numFmtId="165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vertical="center"/>
    </xf>
    <xf numFmtId="0" fontId="2" fillId="6" borderId="0" xfId="0" applyFont="1" applyFill="1" applyAlignment="1">
      <alignment vertical="center"/>
    </xf>
    <xf numFmtId="43" fontId="7" fillId="7" borderId="1" xfId="1" applyFont="1" applyFill="1" applyBorder="1" applyAlignment="1">
      <alignment vertical="center"/>
    </xf>
    <xf numFmtId="43" fontId="7" fillId="8" borderId="1" xfId="1" applyFont="1" applyFill="1" applyBorder="1" applyAlignment="1">
      <alignment vertical="center"/>
    </xf>
    <xf numFmtId="14" fontId="0" fillId="0" borderId="1" xfId="1" applyNumberFormat="1" applyFont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43" fontId="2" fillId="9" borderId="1" xfId="1" applyFont="1" applyFill="1" applyBorder="1" applyAlignment="1">
      <alignment vertical="center"/>
    </xf>
    <xf numFmtId="43" fontId="2" fillId="9" borderId="4" xfId="1" applyFont="1" applyFill="1" applyBorder="1" applyAlignment="1">
      <alignment vertical="center"/>
    </xf>
    <xf numFmtId="43" fontId="7" fillId="10" borderId="1" xfId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8" fillId="11" borderId="1" xfId="0" applyFont="1" applyFill="1" applyBorder="1" applyAlignment="1">
      <alignment vertical="center"/>
    </xf>
    <xf numFmtId="43" fontId="8" fillId="11" borderId="1" xfId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43" fontId="0" fillId="0" borderId="7" xfId="1" applyFont="1" applyBorder="1" applyAlignment="1">
      <alignment vertical="center"/>
    </xf>
    <xf numFmtId="43" fontId="0" fillId="0" borderId="8" xfId="1" applyFont="1" applyBorder="1" applyAlignment="1">
      <alignment vertical="center"/>
    </xf>
    <xf numFmtId="43" fontId="0" fillId="0" borderId="10" xfId="1" applyFont="1" applyBorder="1" applyAlignment="1">
      <alignment vertical="center"/>
    </xf>
    <xf numFmtId="43" fontId="8" fillId="11" borderId="10" xfId="1" applyFont="1" applyFill="1" applyBorder="1" applyAlignment="1">
      <alignment vertical="center"/>
    </xf>
    <xf numFmtId="43" fontId="2" fillId="9" borderId="11" xfId="1" applyFont="1" applyFill="1" applyBorder="1" applyAlignment="1">
      <alignment vertical="center"/>
    </xf>
    <xf numFmtId="43" fontId="2" fillId="5" borderId="10" xfId="1" applyFont="1" applyFill="1" applyBorder="1" applyAlignment="1">
      <alignment vertical="center"/>
    </xf>
    <xf numFmtId="0" fontId="9" fillId="12" borderId="13" xfId="0" applyFont="1" applyFill="1" applyBorder="1" applyAlignment="1">
      <alignment vertical="center"/>
    </xf>
    <xf numFmtId="43" fontId="9" fillId="12" borderId="13" xfId="1" applyFont="1" applyFill="1" applyBorder="1" applyAlignment="1">
      <alignment vertical="center"/>
    </xf>
    <xf numFmtId="43" fontId="9" fillId="12" borderId="14" xfId="1" applyFont="1" applyFill="1" applyBorder="1" applyAlignment="1">
      <alignment vertical="center"/>
    </xf>
    <xf numFmtId="43" fontId="2" fillId="9" borderId="10" xfId="1" applyFont="1" applyFill="1" applyBorder="1" applyAlignment="1">
      <alignment vertical="center"/>
    </xf>
    <xf numFmtId="0" fontId="2" fillId="13" borderId="1" xfId="0" applyFont="1" applyFill="1" applyBorder="1" applyAlignment="1">
      <alignment vertical="center"/>
    </xf>
    <xf numFmtId="43" fontId="2" fillId="13" borderId="1" xfId="1" applyFont="1" applyFill="1" applyBorder="1" applyAlignment="1">
      <alignment vertical="center"/>
    </xf>
    <xf numFmtId="43" fontId="2" fillId="13" borderId="10" xfId="1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vertical="center"/>
    </xf>
    <xf numFmtId="164" fontId="2" fillId="2" borderId="17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9" fillId="12" borderId="1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0" fontId="0" fillId="0" borderId="0" xfId="0" applyNumberFormat="1" applyBorder="1" applyAlignment="1">
      <alignment horizontal="center" vertical="center"/>
    </xf>
    <xf numFmtId="0" fontId="2" fillId="5" borderId="5" xfId="0" applyNumberFormat="1" applyFont="1" applyFill="1" applyBorder="1" applyAlignment="1">
      <alignment horizontal="right" vertical="center"/>
    </xf>
    <xf numFmtId="0" fontId="2" fillId="5" borderId="4" xfId="0" applyNumberFormat="1" applyFont="1" applyFill="1" applyBorder="1" applyAlignment="1">
      <alignment horizontal="right" vertical="center"/>
    </xf>
    <xf numFmtId="0" fontId="0" fillId="0" borderId="5" xfId="0" applyNumberFormat="1" applyBorder="1" applyAlignment="1">
      <alignment horizontal="right" vertical="center"/>
    </xf>
    <xf numFmtId="0" fontId="0" fillId="0" borderId="4" xfId="0" applyNumberFormat="1" applyBorder="1" applyAlignment="1">
      <alignment horizontal="right" vertical="center"/>
    </xf>
    <xf numFmtId="0" fontId="7" fillId="7" borderId="1" xfId="0" applyNumberFormat="1" applyFont="1" applyFill="1" applyBorder="1" applyAlignment="1">
      <alignment horizontal="right" vertical="center"/>
    </xf>
    <xf numFmtId="0" fontId="7" fillId="10" borderId="1" xfId="0" applyNumberFormat="1" applyFont="1" applyFill="1" applyBorder="1" applyAlignment="1">
      <alignment horizontal="right" vertical="center"/>
    </xf>
    <xf numFmtId="0" fontId="6" fillId="4" borderId="1" xfId="0" applyNumberFormat="1" applyFont="1" applyFill="1" applyBorder="1" applyAlignment="1">
      <alignment horizontal="right" vertical="center"/>
    </xf>
    <xf numFmtId="0" fontId="7" fillId="8" borderId="5" xfId="0" applyNumberFormat="1" applyFont="1" applyFill="1" applyBorder="1" applyAlignment="1">
      <alignment horizontal="right" vertical="center"/>
    </xf>
    <xf numFmtId="0" fontId="7" fillId="8" borderId="4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D393-9551-4926-ADBA-057A54183EC5}">
  <dimension ref="B2:AI61"/>
  <sheetViews>
    <sheetView tabSelected="1" workbookViewId="0">
      <pane xSplit="4" ySplit="3" topLeftCell="E4" activePane="bottomRight" state="frozen"/>
      <selection pane="topRight" activeCell="E1" sqref="E1"/>
      <selection pane="bottomLeft" activeCell="A6" sqref="A6"/>
      <selection pane="bottomRight" activeCell="J14" sqref="J14"/>
    </sheetView>
  </sheetViews>
  <sheetFormatPr defaultRowHeight="13.8" x14ac:dyDescent="0.25"/>
  <cols>
    <col min="1" max="1" width="1.8984375" style="1" customWidth="1"/>
    <col min="2" max="2" width="9.296875" style="1" customWidth="1"/>
    <col min="3" max="3" width="33.69921875" style="1" customWidth="1"/>
    <col min="4" max="4" width="4.5" style="1" bestFit="1" customWidth="1"/>
    <col min="5" max="6" width="10.69921875" style="1" bestFit="1" customWidth="1"/>
    <col min="7" max="7" width="10.5" style="1" customWidth="1"/>
    <col min="8" max="8" width="11.5" style="1" bestFit="1" customWidth="1"/>
    <col min="9" max="9" width="9.5" style="1" bestFit="1" customWidth="1"/>
    <col min="10" max="10" width="10.296875" style="1" bestFit="1" customWidth="1"/>
    <col min="11" max="34" width="9.5" style="1" bestFit="1" customWidth="1"/>
    <col min="35" max="16384" width="8.796875" style="1"/>
  </cols>
  <sheetData>
    <row r="2" spans="3:12" x14ac:dyDescent="0.25">
      <c r="C2" s="10" t="s">
        <v>20</v>
      </c>
      <c r="D2" s="21">
        <v>30</v>
      </c>
    </row>
    <row r="3" spans="3:12" x14ac:dyDescent="0.25">
      <c r="C3" s="10" t="s">
        <v>35</v>
      </c>
      <c r="D3" s="21">
        <v>26</v>
      </c>
      <c r="F3" s="18"/>
      <c r="G3" s="19" t="s">
        <v>21</v>
      </c>
      <c r="H3" s="20">
        <v>44348</v>
      </c>
    </row>
    <row r="4" spans="3:12" x14ac:dyDescent="0.25">
      <c r="C4" s="3"/>
      <c r="D4" s="3"/>
      <c r="E4" s="4"/>
      <c r="F4" s="4"/>
      <c r="G4" s="4"/>
      <c r="H4" s="4"/>
      <c r="I4" s="4"/>
      <c r="J4" s="4"/>
    </row>
    <row r="5" spans="3:12" x14ac:dyDescent="0.25">
      <c r="D5" s="4"/>
      <c r="E5" s="5" t="s">
        <v>2</v>
      </c>
      <c r="F5" s="5" t="s">
        <v>4</v>
      </c>
      <c r="G5" s="5" t="s">
        <v>5</v>
      </c>
      <c r="H5" s="5" t="s">
        <v>3</v>
      </c>
    </row>
    <row r="6" spans="3:12" x14ac:dyDescent="0.25">
      <c r="C6" s="64" t="s">
        <v>13</v>
      </c>
      <c r="D6" s="64"/>
      <c r="E6" s="12">
        <v>10100</v>
      </c>
      <c r="F6" s="12">
        <v>3180</v>
      </c>
      <c r="G6" s="12">
        <v>3900</v>
      </c>
      <c r="H6" s="12">
        <v>5750</v>
      </c>
      <c r="I6" s="16"/>
      <c r="J6" s="16"/>
      <c r="K6" s="16"/>
      <c r="L6" s="16"/>
    </row>
    <row r="7" spans="3:12" x14ac:dyDescent="0.25">
      <c r="C7" s="64" t="s">
        <v>14</v>
      </c>
      <c r="D7" s="64"/>
      <c r="E7" s="12">
        <v>400</v>
      </c>
      <c r="F7" s="12">
        <v>130</v>
      </c>
      <c r="G7" s="12">
        <v>150</v>
      </c>
      <c r="H7" s="12">
        <v>200</v>
      </c>
      <c r="I7" s="16" t="s">
        <v>40</v>
      </c>
      <c r="J7" s="16"/>
      <c r="K7" s="16"/>
      <c r="L7" s="16"/>
    </row>
    <row r="8" spans="3:12" x14ac:dyDescent="0.25">
      <c r="C8" s="65" t="s">
        <v>6</v>
      </c>
      <c r="D8" s="65"/>
      <c r="E8" s="2">
        <v>2800</v>
      </c>
      <c r="F8" s="15">
        <v>1700</v>
      </c>
      <c r="G8" s="2">
        <v>0</v>
      </c>
      <c r="H8" s="2">
        <v>950</v>
      </c>
      <c r="I8" s="16"/>
      <c r="J8" s="16"/>
      <c r="K8" s="16"/>
      <c r="L8" s="16"/>
    </row>
    <row r="9" spans="3:12" x14ac:dyDescent="0.25">
      <c r="C9" s="65" t="s">
        <v>7</v>
      </c>
      <c r="D9" s="65"/>
      <c r="E9" s="2">
        <v>2500</v>
      </c>
      <c r="F9" s="2">
        <v>1500</v>
      </c>
      <c r="G9" s="2">
        <v>0</v>
      </c>
      <c r="H9" s="2">
        <v>1500</v>
      </c>
    </row>
    <row r="10" spans="3:12" x14ac:dyDescent="0.25">
      <c r="C10" s="65" t="s">
        <v>8</v>
      </c>
      <c r="D10" s="65"/>
      <c r="E10" s="2">
        <v>4500</v>
      </c>
      <c r="F10" s="2">
        <v>2500</v>
      </c>
      <c r="G10" s="2">
        <v>1000</v>
      </c>
      <c r="H10" s="2">
        <v>1700</v>
      </c>
    </row>
    <row r="11" spans="3:12" x14ac:dyDescent="0.25">
      <c r="C11" s="74" t="s">
        <v>24</v>
      </c>
      <c r="D11" s="75"/>
      <c r="E11" s="23">
        <f>IF(E8-E9&lt;0,0,E8-E9)</f>
        <v>300</v>
      </c>
      <c r="F11" s="23">
        <f>IF(F8-F9&lt;0,0,F8-F9)</f>
        <v>200</v>
      </c>
      <c r="G11" s="23">
        <f>IF(G8-G9&lt;0,0,G8-G9)</f>
        <v>0</v>
      </c>
      <c r="H11" s="23">
        <f>IF(H8-H9&lt;0,0,H8-H9)</f>
        <v>0</v>
      </c>
      <c r="K11" s="16"/>
    </row>
    <row r="12" spans="3:12" x14ac:dyDescent="0.25">
      <c r="C12" s="67" t="s">
        <v>17</v>
      </c>
      <c r="D12" s="68"/>
      <c r="E12" s="13">
        <f>ROUND(E6/$D$2,2)</f>
        <v>336.67</v>
      </c>
      <c r="F12" s="13">
        <f>ROUND(F6/$D$2,2)</f>
        <v>106</v>
      </c>
      <c r="G12" s="13">
        <f>ROUND(G6/$D$2,2)</f>
        <v>130</v>
      </c>
      <c r="H12" s="13">
        <f>ROUND(H6/$D$2,2)</f>
        <v>191.67</v>
      </c>
    </row>
    <row r="13" spans="3:12" x14ac:dyDescent="0.25">
      <c r="C13" s="65" t="s">
        <v>18</v>
      </c>
      <c r="D13" s="65"/>
      <c r="E13" s="2">
        <v>150</v>
      </c>
      <c r="F13" s="2">
        <v>60</v>
      </c>
      <c r="G13" s="2">
        <v>60</v>
      </c>
      <c r="H13" s="2">
        <v>50</v>
      </c>
    </row>
    <row r="14" spans="3:12" x14ac:dyDescent="0.25">
      <c r="C14" s="65" t="s">
        <v>23</v>
      </c>
      <c r="D14" s="65"/>
      <c r="E14" s="2">
        <v>300</v>
      </c>
      <c r="F14" s="2">
        <v>200</v>
      </c>
      <c r="G14" s="2">
        <v>200</v>
      </c>
      <c r="H14" s="2">
        <v>150</v>
      </c>
      <c r="J14" s="17"/>
    </row>
    <row r="15" spans="3:12" x14ac:dyDescent="0.25">
      <c r="C15" s="71" t="s">
        <v>36</v>
      </c>
      <c r="D15" s="71"/>
      <c r="E15" s="22">
        <f>IF(E14&lt;E12,E14,E12)</f>
        <v>300</v>
      </c>
      <c r="F15" s="22">
        <f>IF(F14&lt;F12,F14,F12)</f>
        <v>106</v>
      </c>
      <c r="G15" s="22">
        <f>IF(G14&lt;G12,G14,G12)</f>
        <v>130</v>
      </c>
      <c r="H15" s="22">
        <f>IF(H14&lt;H12,H14,H12)</f>
        <v>150</v>
      </c>
    </row>
    <row r="16" spans="3:12" x14ac:dyDescent="0.25">
      <c r="C16" s="72" t="s">
        <v>19</v>
      </c>
      <c r="D16" s="72"/>
      <c r="E16" s="28">
        <f>ROUND(E6/E14,0)</f>
        <v>34</v>
      </c>
      <c r="F16" s="28">
        <f t="shared" ref="F16:H16" si="0">ROUND(F6/F14,0)</f>
        <v>16</v>
      </c>
      <c r="G16" s="28">
        <f t="shared" si="0"/>
        <v>20</v>
      </c>
      <c r="H16" s="28">
        <f t="shared" si="0"/>
        <v>38</v>
      </c>
      <c r="I16" s="1" t="s">
        <v>34</v>
      </c>
    </row>
    <row r="17" spans="2:35" x14ac:dyDescent="0.25">
      <c r="C17" s="69" t="s">
        <v>22</v>
      </c>
      <c r="D17" s="70"/>
      <c r="E17" s="2">
        <f>E22/$D$2</f>
        <v>36.666666666666664</v>
      </c>
      <c r="F17" s="2">
        <f>F22/$D$2</f>
        <v>0</v>
      </c>
      <c r="G17" s="2">
        <f>G22/$D$2</f>
        <v>0</v>
      </c>
      <c r="H17" s="2">
        <f>H22/$D$2</f>
        <v>41.666666666666664</v>
      </c>
    </row>
    <row r="18" spans="2:35" x14ac:dyDescent="0.25">
      <c r="C18" s="69" t="s">
        <v>25</v>
      </c>
      <c r="D18" s="70"/>
      <c r="E18" s="24">
        <f>IF(E7*$D$3/$D$2&lt;=E15,0,E11/(E7*$D$3/$D$2-E15)+$H$3)</f>
        <v>44354.428571428572</v>
      </c>
      <c r="F18" s="24">
        <f>IF(F7*$D$3/$D$2&lt;=F15,0,F11/(F7*$D$3/$D$2-F15)+$H$3)</f>
        <v>44378</v>
      </c>
      <c r="G18" s="2">
        <f>IF(G7*$D$3/$D$2&lt;=G15,0,G11/(G7*$D$3/$D$2-G15)+$H$3)</f>
        <v>0</v>
      </c>
      <c r="H18" s="24">
        <f>IF(H7*$D$3/$D$2&lt;=H15,0,H11/(H7*$D$3/$D$2-H15)+$H$3)</f>
        <v>44348</v>
      </c>
      <c r="I18" s="1" t="s">
        <v>26</v>
      </c>
    </row>
    <row r="19" spans="2:35" x14ac:dyDescent="0.25">
      <c r="C19" s="69" t="s">
        <v>27</v>
      </c>
      <c r="D19" s="70"/>
      <c r="E19" s="2">
        <f>IF(E18&lt;&gt;0,E17*2,0)</f>
        <v>73.333333333333329</v>
      </c>
      <c r="F19" s="2">
        <f>IF(F18&lt;&gt;0,F17*3,0)</f>
        <v>0</v>
      </c>
      <c r="G19" s="2">
        <f>IF(G18&lt;&gt;0,G17*3,0)</f>
        <v>0</v>
      </c>
      <c r="H19" s="2">
        <f>IF(H18&lt;&gt;0,H17*2,0)</f>
        <v>83.333333333333329</v>
      </c>
      <c r="I19" s="1" t="s">
        <v>41</v>
      </c>
    </row>
    <row r="20" spans="2:35" x14ac:dyDescent="0.25">
      <c r="C20" s="69" t="s">
        <v>28</v>
      </c>
      <c r="D20" s="70"/>
      <c r="E20" s="2">
        <f>IFERROR(ROUND(E22/E19,0),0)</f>
        <v>15</v>
      </c>
      <c r="F20" s="2">
        <f>IFERROR(ROUND(F22/F19,0),0)</f>
        <v>0</v>
      </c>
      <c r="G20" s="2">
        <f>IFERROR(ROUND(G22/G19,0),0)</f>
        <v>0</v>
      </c>
      <c r="H20" s="2">
        <f>IFERROR(ROUND(H22/H19,0),0)</f>
        <v>15</v>
      </c>
    </row>
    <row r="21" spans="2:35" x14ac:dyDescent="0.25">
      <c r="C21" s="73" t="s">
        <v>15</v>
      </c>
      <c r="D21" s="73"/>
      <c r="E21" s="14">
        <f>IF(E16-$D$2&lt;0,0,E16-$D$2)</f>
        <v>4</v>
      </c>
      <c r="F21" s="14">
        <f>IF(F16-$D$2&lt;0,0,F16-$D$2)</f>
        <v>0</v>
      </c>
      <c r="G21" s="14">
        <f>IF(G16-$D$2&lt;0,0,G16-$D$2)</f>
        <v>0</v>
      </c>
      <c r="H21" s="14">
        <f>IF(H16-$D$2&lt;0,0,H16-$D$2)</f>
        <v>8</v>
      </c>
    </row>
    <row r="22" spans="2:35" x14ac:dyDescent="0.25">
      <c r="C22" s="73" t="s">
        <v>16</v>
      </c>
      <c r="D22" s="73"/>
      <c r="E22" s="14">
        <f>IF(E6-E14*$D$2&lt;0,0,E6-E14*$D$2)</f>
        <v>1100</v>
      </c>
      <c r="F22" s="14">
        <f>IF(F6-F14*$D$2&lt;0,0,F6-F14*$D$2)</f>
        <v>0</v>
      </c>
      <c r="G22" s="14">
        <f>IF(G6-G14*$D$2&lt;0,0,G6-G14*$D$2)</f>
        <v>0</v>
      </c>
      <c r="H22" s="14">
        <f>IF(H6-H14*$D$2&lt;0,0,H6-H14*$D$2)</f>
        <v>1250</v>
      </c>
    </row>
    <row r="23" spans="2:35" x14ac:dyDescent="0.25">
      <c r="C23" s="66"/>
      <c r="D23" s="66"/>
      <c r="E23" s="8"/>
      <c r="F23" s="8"/>
      <c r="G23" s="8"/>
      <c r="H23" s="8"/>
    </row>
    <row r="24" spans="2:35" x14ac:dyDescent="0.25">
      <c r="C24" s="11"/>
      <c r="D24" s="11"/>
      <c r="E24" s="8"/>
      <c r="F24" s="8"/>
      <c r="G24" s="8"/>
      <c r="H24" s="8"/>
      <c r="J24" s="9" t="s">
        <v>38</v>
      </c>
      <c r="Q24" s="9" t="s">
        <v>38</v>
      </c>
      <c r="X24" s="9" t="s">
        <v>38</v>
      </c>
      <c r="AE24" s="9" t="s">
        <v>38</v>
      </c>
    </row>
    <row r="25" spans="2:35" ht="14.4" thickBot="1" x14ac:dyDescent="0.3">
      <c r="D25" s="32" t="s">
        <v>37</v>
      </c>
      <c r="E25" s="32">
        <f>WEEKDAY(E26,1)</f>
        <v>3</v>
      </c>
      <c r="F25" s="32">
        <f t="shared" ref="F25:AH25" si="1">WEEKDAY(F26,1)</f>
        <v>4</v>
      </c>
      <c r="G25" s="32">
        <f t="shared" si="1"/>
        <v>5</v>
      </c>
      <c r="H25" s="32">
        <f t="shared" si="1"/>
        <v>6</v>
      </c>
      <c r="I25" s="32">
        <f t="shared" si="1"/>
        <v>7</v>
      </c>
      <c r="J25" s="32">
        <f t="shared" si="1"/>
        <v>1</v>
      </c>
      <c r="K25" s="32">
        <f t="shared" si="1"/>
        <v>2</v>
      </c>
      <c r="L25" s="32">
        <f t="shared" si="1"/>
        <v>3</v>
      </c>
      <c r="M25" s="32">
        <f t="shared" si="1"/>
        <v>4</v>
      </c>
      <c r="N25" s="32">
        <f t="shared" si="1"/>
        <v>5</v>
      </c>
      <c r="O25" s="32">
        <f t="shared" si="1"/>
        <v>6</v>
      </c>
      <c r="P25" s="32">
        <f t="shared" si="1"/>
        <v>7</v>
      </c>
      <c r="Q25" s="32">
        <f t="shared" si="1"/>
        <v>1</v>
      </c>
      <c r="R25" s="32">
        <f t="shared" si="1"/>
        <v>2</v>
      </c>
      <c r="S25" s="32">
        <f t="shared" si="1"/>
        <v>3</v>
      </c>
      <c r="T25" s="32">
        <f t="shared" si="1"/>
        <v>4</v>
      </c>
      <c r="U25" s="32">
        <f t="shared" si="1"/>
        <v>5</v>
      </c>
      <c r="V25" s="32">
        <f t="shared" si="1"/>
        <v>6</v>
      </c>
      <c r="W25" s="32">
        <f t="shared" si="1"/>
        <v>7</v>
      </c>
      <c r="X25" s="32">
        <f t="shared" si="1"/>
        <v>1</v>
      </c>
      <c r="Y25" s="32">
        <f t="shared" si="1"/>
        <v>2</v>
      </c>
      <c r="Z25" s="32">
        <f t="shared" si="1"/>
        <v>3</v>
      </c>
      <c r="AA25" s="32">
        <f t="shared" si="1"/>
        <v>4</v>
      </c>
      <c r="AB25" s="32">
        <f t="shared" si="1"/>
        <v>5</v>
      </c>
      <c r="AC25" s="32">
        <f t="shared" si="1"/>
        <v>6</v>
      </c>
      <c r="AD25" s="32">
        <f t="shared" si="1"/>
        <v>7</v>
      </c>
      <c r="AE25" s="32">
        <f t="shared" si="1"/>
        <v>1</v>
      </c>
      <c r="AF25" s="32">
        <f t="shared" si="1"/>
        <v>2</v>
      </c>
      <c r="AG25" s="32">
        <f t="shared" si="1"/>
        <v>3</v>
      </c>
      <c r="AH25" s="32">
        <f t="shared" si="1"/>
        <v>4</v>
      </c>
    </row>
    <row r="26" spans="2:35" ht="14.4" thickBot="1" x14ac:dyDescent="0.3">
      <c r="C26" s="47" t="s">
        <v>9</v>
      </c>
      <c r="D26" s="50" t="s">
        <v>0</v>
      </c>
      <c r="E26" s="48">
        <v>44348</v>
      </c>
      <c r="F26" s="48">
        <f>E26+1</f>
        <v>44349</v>
      </c>
      <c r="G26" s="48">
        <f t="shared" ref="G26:AH26" si="2">F26+1</f>
        <v>44350</v>
      </c>
      <c r="H26" s="48">
        <f t="shared" si="2"/>
        <v>44351</v>
      </c>
      <c r="I26" s="48">
        <f t="shared" si="2"/>
        <v>44352</v>
      </c>
      <c r="J26" s="48">
        <f t="shared" si="2"/>
        <v>44353</v>
      </c>
      <c r="K26" s="48">
        <f t="shared" si="2"/>
        <v>44354</v>
      </c>
      <c r="L26" s="48">
        <f t="shared" si="2"/>
        <v>44355</v>
      </c>
      <c r="M26" s="48">
        <f t="shared" si="2"/>
        <v>44356</v>
      </c>
      <c r="N26" s="48">
        <f t="shared" si="2"/>
        <v>44357</v>
      </c>
      <c r="O26" s="48">
        <f t="shared" si="2"/>
        <v>44358</v>
      </c>
      <c r="P26" s="48">
        <f t="shared" si="2"/>
        <v>44359</v>
      </c>
      <c r="Q26" s="48">
        <f t="shared" si="2"/>
        <v>44360</v>
      </c>
      <c r="R26" s="48">
        <f t="shared" si="2"/>
        <v>44361</v>
      </c>
      <c r="S26" s="48">
        <f t="shared" si="2"/>
        <v>44362</v>
      </c>
      <c r="T26" s="48">
        <f t="shared" si="2"/>
        <v>44363</v>
      </c>
      <c r="U26" s="48">
        <f t="shared" si="2"/>
        <v>44364</v>
      </c>
      <c r="V26" s="48">
        <f t="shared" si="2"/>
        <v>44365</v>
      </c>
      <c r="W26" s="48">
        <f t="shared" si="2"/>
        <v>44366</v>
      </c>
      <c r="X26" s="48">
        <f t="shared" si="2"/>
        <v>44367</v>
      </c>
      <c r="Y26" s="48">
        <f t="shared" si="2"/>
        <v>44368</v>
      </c>
      <c r="Z26" s="48">
        <f t="shared" si="2"/>
        <v>44369</v>
      </c>
      <c r="AA26" s="48">
        <f t="shared" si="2"/>
        <v>44370</v>
      </c>
      <c r="AB26" s="48">
        <f t="shared" si="2"/>
        <v>44371</v>
      </c>
      <c r="AC26" s="48">
        <f t="shared" si="2"/>
        <v>44372</v>
      </c>
      <c r="AD26" s="48">
        <f t="shared" si="2"/>
        <v>44373</v>
      </c>
      <c r="AE26" s="48">
        <f t="shared" si="2"/>
        <v>44374</v>
      </c>
      <c r="AF26" s="48">
        <f t="shared" si="2"/>
        <v>44375</v>
      </c>
      <c r="AG26" s="48">
        <f t="shared" si="2"/>
        <v>44376</v>
      </c>
      <c r="AH26" s="49">
        <f t="shared" si="2"/>
        <v>44377</v>
      </c>
      <c r="AI26" s="6"/>
    </row>
    <row r="27" spans="2:35" x14ac:dyDescent="0.25">
      <c r="B27" s="58" t="s">
        <v>11</v>
      </c>
      <c r="C27" s="33" t="s">
        <v>10</v>
      </c>
      <c r="D27" s="51" t="s">
        <v>1</v>
      </c>
      <c r="E27" s="34">
        <f>IF(E$25=1,0,$E$7)</f>
        <v>400</v>
      </c>
      <c r="F27" s="34">
        <f>IF(F$25=1,0,$E$7)</f>
        <v>400</v>
      </c>
      <c r="G27" s="34">
        <f>IF(G$25=1,0,$E$7)</f>
        <v>400</v>
      </c>
      <c r="H27" s="34">
        <f>IF(H$25=1,0,$E$7)</f>
        <v>400</v>
      </c>
      <c r="I27" s="34">
        <f>IF(I$25=1,0,$E$7)</f>
        <v>400</v>
      </c>
      <c r="J27" s="34">
        <f>IF(J$25=1,0,$E$7)</f>
        <v>0</v>
      </c>
      <c r="K27" s="34">
        <f>IF(K$25=1,0,$E$7)</f>
        <v>400</v>
      </c>
      <c r="L27" s="34">
        <f>IF(L$25=1,0,$E$7)</f>
        <v>400</v>
      </c>
      <c r="M27" s="34">
        <f>IF(M$25=1,0,$E$7)</f>
        <v>400</v>
      </c>
      <c r="N27" s="34">
        <f>IF(N$25=1,0,$E$7)</f>
        <v>400</v>
      </c>
      <c r="O27" s="34">
        <f>IF(O$25=1,0,$E$7)</f>
        <v>400</v>
      </c>
      <c r="P27" s="34">
        <f>IF(P$25=1,0,$E$7)</f>
        <v>400</v>
      </c>
      <c r="Q27" s="34">
        <f>IF(Q$25=1,0,$E$7)</f>
        <v>0</v>
      </c>
      <c r="R27" s="34">
        <f>IF(R$25=1,0,$E$7)</f>
        <v>400</v>
      </c>
      <c r="S27" s="34">
        <f>IF(S$25=1,0,$E$7)</f>
        <v>400</v>
      </c>
      <c r="T27" s="34">
        <f>IF(T$25=1,0,$E$7)</f>
        <v>400</v>
      </c>
      <c r="U27" s="34">
        <f>IF(U$25=1,0,$E$7)</f>
        <v>400</v>
      </c>
      <c r="V27" s="34">
        <f>IF(V$25=1,0,$E$7)</f>
        <v>400</v>
      </c>
      <c r="W27" s="34">
        <f>IF(W$25=1,0,$E$7)</f>
        <v>400</v>
      </c>
      <c r="X27" s="34">
        <f>IF(X$25=1,0,$E$7)</f>
        <v>0</v>
      </c>
      <c r="Y27" s="34">
        <f>IF(Y$25=1,0,$E$7)</f>
        <v>400</v>
      </c>
      <c r="Z27" s="34">
        <f>IF(Z$25=1,0,$E$7)</f>
        <v>400</v>
      </c>
      <c r="AA27" s="34">
        <f>IF(AA$25=1,0,$E$7)</f>
        <v>400</v>
      </c>
      <c r="AB27" s="34">
        <f>IF(AB$25=1,0,$E$7)</f>
        <v>400</v>
      </c>
      <c r="AC27" s="34">
        <f>IF(AC$25=1,0,$E$7)</f>
        <v>400</v>
      </c>
      <c r="AD27" s="34">
        <f>IF(AD$25=1,0,$E$7)</f>
        <v>400</v>
      </c>
      <c r="AE27" s="34">
        <f>IF(AE$25=1,0,$E$7)</f>
        <v>0</v>
      </c>
      <c r="AF27" s="34">
        <f>IF(AF$25=1,0,$E$7)</f>
        <v>400</v>
      </c>
      <c r="AG27" s="34">
        <f>IF(AG$25=1,0,$E$7)</f>
        <v>400</v>
      </c>
      <c r="AH27" s="35">
        <f>IF(AH$25=1,0,$E$7)</f>
        <v>400</v>
      </c>
    </row>
    <row r="28" spans="2:35" x14ac:dyDescent="0.25">
      <c r="B28" s="59"/>
      <c r="C28" s="7" t="s">
        <v>33</v>
      </c>
      <c r="D28" s="52" t="s">
        <v>1</v>
      </c>
      <c r="E28" s="2">
        <f>E8-E27</f>
        <v>2400</v>
      </c>
      <c r="F28" s="2">
        <f>E33-F27</f>
        <v>2300</v>
      </c>
      <c r="G28" s="2">
        <f t="shared" ref="G28:AH28" si="3">F33-G27</f>
        <v>2200</v>
      </c>
      <c r="H28" s="2">
        <f t="shared" si="3"/>
        <v>2100</v>
      </c>
      <c r="I28" s="2">
        <f t="shared" si="3"/>
        <v>2000</v>
      </c>
      <c r="J28" s="2">
        <f t="shared" si="3"/>
        <v>2300</v>
      </c>
      <c r="K28" s="2">
        <f t="shared" si="3"/>
        <v>2200</v>
      </c>
      <c r="L28" s="2">
        <f t="shared" si="3"/>
        <v>2100</v>
      </c>
      <c r="M28" s="2">
        <f t="shared" si="3"/>
        <v>2073.3333333333335</v>
      </c>
      <c r="N28" s="2">
        <f t="shared" si="3"/>
        <v>2046.666666666667</v>
      </c>
      <c r="O28" s="2">
        <f t="shared" si="3"/>
        <v>2020.0000000000005</v>
      </c>
      <c r="P28" s="2">
        <f t="shared" si="3"/>
        <v>1993.3333333333339</v>
      </c>
      <c r="Q28" s="2">
        <f t="shared" si="3"/>
        <v>2366.6666666666674</v>
      </c>
      <c r="R28" s="2">
        <f t="shared" si="3"/>
        <v>2340.0000000000009</v>
      </c>
      <c r="S28" s="2">
        <f t="shared" si="3"/>
        <v>2313.3333333333344</v>
      </c>
      <c r="T28" s="2">
        <f t="shared" si="3"/>
        <v>2286.6666666666679</v>
      </c>
      <c r="U28" s="2">
        <f t="shared" si="3"/>
        <v>2260.0000000000014</v>
      </c>
      <c r="V28" s="2">
        <f t="shared" si="3"/>
        <v>2233.3333333333348</v>
      </c>
      <c r="W28" s="2">
        <f t="shared" si="3"/>
        <v>2206.6666666666683</v>
      </c>
      <c r="X28" s="2">
        <f t="shared" si="3"/>
        <v>2580.0000000000018</v>
      </c>
      <c r="Y28" s="2">
        <f t="shared" si="3"/>
        <v>2553.3333333333353</v>
      </c>
      <c r="Z28" s="2">
        <f t="shared" si="3"/>
        <v>2526.6666666666688</v>
      </c>
      <c r="AA28" s="2">
        <f t="shared" si="3"/>
        <v>2500.0000000000018</v>
      </c>
      <c r="AB28" s="2">
        <f t="shared" si="3"/>
        <v>2400.0000000000018</v>
      </c>
      <c r="AC28" s="2">
        <f t="shared" si="3"/>
        <v>2300.0000000000018</v>
      </c>
      <c r="AD28" s="2">
        <f t="shared" si="3"/>
        <v>2200.0000000000018</v>
      </c>
      <c r="AE28" s="2">
        <f t="shared" si="3"/>
        <v>2500.0000000000018</v>
      </c>
      <c r="AF28" s="2">
        <f t="shared" si="3"/>
        <v>2400.0000000000018</v>
      </c>
      <c r="AG28" s="2">
        <f t="shared" si="3"/>
        <v>2300.0000000000018</v>
      </c>
      <c r="AH28" s="36">
        <f t="shared" si="3"/>
        <v>2200.0000000000018</v>
      </c>
    </row>
    <row r="29" spans="2:35" x14ac:dyDescent="0.25">
      <c r="B29" s="59"/>
      <c r="C29" s="30" t="s">
        <v>29</v>
      </c>
      <c r="D29" s="53" t="s">
        <v>1</v>
      </c>
      <c r="E29" s="31">
        <f>IF($E$16&lt;$D$2,IF(E$25=1,0,IF(E28&lt;=$E$9,IF(D32&lt;=$E$13,D32,IF(D32&lt;$E$14,D32,$E$14)),0)),$E$14)</f>
        <v>300</v>
      </c>
      <c r="F29" s="31">
        <f>IF($E$16&lt;$D$2,IF(F$25=1,0,IF(F28&lt;=$E$9,IF(E32&lt;=$E$13,E32,IF(E32&lt;$E$14,E32,$E$14)),0)),$E$14)</f>
        <v>300</v>
      </c>
      <c r="G29" s="31">
        <f>IF($E$16&lt;$D$2,IF(G$25=1,0,IF(G28&lt;=$E$9,IF(F32&lt;=$E$13,F32,IF(F32&lt;$E$14,F32,$E$14)),0)),$E$14)</f>
        <v>300</v>
      </c>
      <c r="H29" s="31">
        <f>IF($E$16&lt;$D$2,IF(H$25=1,0,IF(H28&lt;=$E$9,IF(G32&lt;=$E$13,G32,IF(G32&lt;$E$14,G32,$E$14)),0)),$E$14)</f>
        <v>300</v>
      </c>
      <c r="I29" s="31">
        <f>IF($E$16&lt;$D$2,IF(I$25=1,0,IF(I28&lt;=$E$9,IF(H32&lt;=$E$13,H32,IF(H32&lt;$E$14,H32,$E$14)),0)),$E$14)</f>
        <v>300</v>
      </c>
      <c r="J29" s="31">
        <f>IF($E$16&lt;$D$2,IF(J$25=1,0,IF(J28&lt;=$E$9,IF(I32&lt;=$E$13,I32,IF(I32&lt;$E$14,I32,$E$14)),0)),$E$14)</f>
        <v>300</v>
      </c>
      <c r="K29" s="31">
        <f>IF($E$16&lt;$D$2,IF(K$25=1,0,IF(K28&lt;=$E$9,IF(J32&lt;=$E$13,J32,IF(J32&lt;$E$14,J32,$E$14)),0)),$E$14)</f>
        <v>300</v>
      </c>
      <c r="L29" s="31">
        <f>IF($E$16&lt;$D$2,IF(L$25=1,0,IF(L28&lt;=$E$9,IF(K32&lt;=$E$13,K32,IF(K32&lt;$E$14,K32,$E$14)),0)),$E$14)</f>
        <v>300</v>
      </c>
      <c r="M29" s="31">
        <f>IF($E$16&lt;$D$2,IF(M$25=1,0,IF(M28&lt;=$E$9,IF(L32&lt;=$E$13,L32,IF(L32&lt;$E$14,L32,$E$14)),0)),$E$14)</f>
        <v>300</v>
      </c>
      <c r="N29" s="31">
        <f>IF($E$16&lt;$D$2,IF(N$25=1,0,IF(N28&lt;=$E$9,IF(M32&lt;=$E$13,M32,IF(M32&lt;$E$14,M32,$E$14)),0)),$E$14)</f>
        <v>300</v>
      </c>
      <c r="O29" s="31">
        <f>IF($E$16&lt;$D$2,IF(O$25=1,0,IF(O28&lt;=$E$9,IF(N32&lt;=$E$13,N32,IF(N32&lt;$E$14,N32,$E$14)),0)),$E$14)</f>
        <v>300</v>
      </c>
      <c r="P29" s="31">
        <f>IF($E$16&lt;$D$2,IF(P$25=1,0,IF(P28&lt;=$E$9,IF(O32&lt;=$E$13,O32,IF(O32&lt;$E$14,O32,$E$14)),0)),$E$14)</f>
        <v>300</v>
      </c>
      <c r="Q29" s="31">
        <f>IF($E$16&lt;$D$2,IF(Q$25=1,0,IF(Q28&lt;=$E$9,IF(P32&lt;=$E$13,P32,IF(P32&lt;$E$14,P32,$E$14)),0)),$E$14)</f>
        <v>300</v>
      </c>
      <c r="R29" s="31">
        <f>IF($E$16&lt;$D$2,IF(R$25=1,0,IF(R28&lt;=$E$9,IF(Q32&lt;=$E$13,Q32,IF(Q32&lt;$E$14,Q32,$E$14)),0)),$E$14)</f>
        <v>300</v>
      </c>
      <c r="S29" s="31">
        <f>IF($E$16&lt;$D$2,IF(S$25=1,0,IF(S28&lt;=$E$9,IF(R32&lt;=$E$13,R32,IF(R32&lt;$E$14,R32,$E$14)),0)),$E$14)</f>
        <v>300</v>
      </c>
      <c r="T29" s="31">
        <f>IF($E$16&lt;$D$2,IF(T$25=1,0,IF(T28&lt;=$E$9,IF(S32&lt;=$E$13,S32,IF(S32&lt;$E$14,S32,$E$14)),0)),$E$14)</f>
        <v>300</v>
      </c>
      <c r="U29" s="31">
        <f>IF($E$16&lt;$D$2,IF(U$25=1,0,IF(U28&lt;=$E$9,IF(T32&lt;=$E$13,T32,IF(T32&lt;$E$14,T32,$E$14)),0)),$E$14)</f>
        <v>300</v>
      </c>
      <c r="V29" s="31">
        <f>IF($E$16&lt;$D$2,IF(V$25=1,0,IF(V28&lt;=$E$9,IF(U32&lt;=$E$13,U32,IF(U32&lt;$E$14,U32,$E$14)),0)),$E$14)</f>
        <v>300</v>
      </c>
      <c r="W29" s="31">
        <f>IF($E$16&lt;$D$2,IF(W$25=1,0,IF(W28&lt;=$E$9,IF(V32&lt;=$E$13,V32,IF(V32&lt;$E$14,V32,$E$14)),0)),$E$14)</f>
        <v>300</v>
      </c>
      <c r="X29" s="31">
        <f>IF($E$16&lt;$D$2,IF(X$25=1,0,IF(X28&lt;=$E$9,IF(W32&lt;=$E$13,W32,IF(W32&lt;$E$14,W32,$E$14)),0)),$E$14)</f>
        <v>300</v>
      </c>
      <c r="Y29" s="31">
        <f>IF($E$16&lt;$D$2,IF(Y$25=1,0,IF(Y28&lt;=$E$9,IF(X32&lt;=$E$13,X32,IF(X32&lt;$E$14,X32,$E$14)),0)),$E$14)</f>
        <v>300</v>
      </c>
      <c r="Z29" s="31">
        <f>IF($E$16&lt;$D$2,IF(Z$25=1,0,IF(Z28&lt;=$E$9,IF(Y32&lt;=$E$13,Y32,IF(Y32&lt;$E$14,Y32,$E$14)),0)),$E$14)</f>
        <v>300</v>
      </c>
      <c r="AA29" s="31">
        <f>IF($E$16&lt;$D$2,IF(AA$25=1,0,IF(AA28&lt;=$E$9,IF(Z32&lt;=$E$13,Z32,IF(Z32&lt;$E$14,Z32,$E$14)),0)),$E$14)</f>
        <v>300</v>
      </c>
      <c r="AB29" s="31">
        <f>IF($E$16&lt;$D$2,IF(AB$25=1,0,IF(AB28&lt;=$E$9,IF(AA32&lt;=$E$13,AA32,IF(AA32&lt;$E$14,AA32,$E$14)),0)),$E$14)</f>
        <v>300</v>
      </c>
      <c r="AC29" s="31">
        <f>IF($E$16&lt;$D$2,IF(AC$25=1,0,IF(AC28&lt;=$E$9,IF(AB32&lt;=$E$13,AB32,IF(AB32&lt;$E$14,AB32,$E$14)),0)),$E$14)</f>
        <v>300</v>
      </c>
      <c r="AD29" s="31">
        <f>IF($E$16&lt;$D$2,IF(AD$25=1,0,IF(AD28&lt;=$E$9,IF(AC32&lt;=$E$13,AC32,IF(AC32&lt;$E$14,AC32,$E$14)),0)),$E$14)</f>
        <v>300</v>
      </c>
      <c r="AE29" s="31">
        <f>IF($E$16&lt;$D$2,IF(AE$25=1,0,IF(AE28&lt;=$E$9,IF(AD32&lt;=$E$13,AD32,IF(AD32&lt;$E$14,AD32,$E$14)),0)),$E$14)</f>
        <v>300</v>
      </c>
      <c r="AF29" s="31">
        <f>IF($E$16&lt;$D$2,IF(AF$25=1,0,IF(AF28&lt;=$E$9,IF(AE32&lt;=$E$13,AE32,IF(AE32&lt;$E$14,AE32,$E$14)),0)),$E$14)</f>
        <v>300</v>
      </c>
      <c r="AG29" s="31">
        <f>IF($E$16&lt;$D$2,IF(AG$25=1,0,IF(AG28&lt;=$E$9,IF(AF32&lt;=$E$13,AF32,IF(AF32&lt;$E$14,AF32,$E$14)),0)),$E$14)</f>
        <v>300</v>
      </c>
      <c r="AH29" s="37">
        <f>IF($E$16&lt;$D$2,IF(AH$25=1,0,IF(AH28&lt;=$E$9,IF(AG32&lt;=$E$13,AG32,IF(AG32&lt;$E$14,AG32,$E$14)),0)),$E$14)</f>
        <v>300</v>
      </c>
    </row>
    <row r="30" spans="2:35" x14ac:dyDescent="0.25">
      <c r="B30" s="59"/>
      <c r="C30" s="30" t="s">
        <v>30</v>
      </c>
      <c r="D30" s="53" t="s">
        <v>1</v>
      </c>
      <c r="E30" s="31">
        <f>IF($E$18=0,0,IF(E$26&lt;$E$18,0,IF(E$26&lt;$E$18+$E$20,IF($E$22-SUM($D30:D30)&gt;$E$19,$E$19,$E$22-SUM($D30:D30)),$E$22-SUM($D30:D30))))</f>
        <v>0</v>
      </c>
      <c r="F30" s="31">
        <f>IF($E$18=0,0,IF(F$26&lt;$E$18,0,IF(F$26&lt;$E$18+$E$20,IF($E$22-SUM($D30:E30)&gt;$E$19,$E$19,$E$22-SUM($D30:E30)),$E$22-SUM($D30:E30))))</f>
        <v>0</v>
      </c>
      <c r="G30" s="31">
        <f>IF($E$18=0,0,IF(G$26&lt;$E$18,0,IF(G$26&lt;$E$18+$E$20,IF($E$22-SUM($D30:F30)&gt;$E$19,$E$19,$E$22-SUM($D30:F30)),$E$22-SUM($D30:F30))))</f>
        <v>0</v>
      </c>
      <c r="H30" s="31">
        <f>IF($E$18=0,0,IF(H$26&lt;$E$18,0,IF(H$26&lt;$E$18+$E$20,IF($E$22-SUM($D30:G30)&gt;$E$19,$E$19,$E$22-SUM($D30:G30)),$E$22-SUM($D30:G30))))</f>
        <v>0</v>
      </c>
      <c r="I30" s="31">
        <f>IF($E$18=0,0,IF(I$26&lt;$E$18,0,IF(I$26&lt;$E$18+$E$20,IF($E$22-SUM($D30:H30)&gt;$E$19,$E$19,$E$22-SUM($D30:H30)),$E$22-SUM($D30:H30))))</f>
        <v>0</v>
      </c>
      <c r="J30" s="31">
        <f>IF($E$18=0,0,IF(J$26&lt;$E$18,0,IF(J$26&lt;$E$18+$E$20,IF($E$22-SUM($D30:I30)&gt;$E$19,$E$19,$E$22-SUM($D30:I30)),$E$22-SUM($D30:I30))))</f>
        <v>0</v>
      </c>
      <c r="K30" s="31">
        <f>IF($E$18=0,0,IF(K$26&lt;$E$18,0,IF(K$26&lt;$E$18+$E$20,IF($E$22-SUM($D30:J30)&gt;$E$19,$E$19,$E$22-SUM($D30:J30)),$E$22-SUM($D30:J30))))</f>
        <v>0</v>
      </c>
      <c r="L30" s="31">
        <f>IF($E$18=0,0,IF(L$26&lt;$E$18,0,IF(L$26&lt;$E$18+$E$20,IF($E$22-SUM($D30:K30)&gt;$E$19,$E$19,$E$22-SUM($D30:K30)),$E$22-SUM($D30:K30))))</f>
        <v>73.333333333333329</v>
      </c>
      <c r="M30" s="31">
        <f>IF($E$18=0,0,IF(M$26&lt;$E$18,0,IF(M$26&lt;$E$18+$E$20,IF($E$22-SUM($D30:L30)&gt;$E$19,$E$19,$E$22-SUM($D30:L30)),$E$22-SUM($D30:L30))))</f>
        <v>73.333333333333329</v>
      </c>
      <c r="N30" s="31">
        <f>IF($E$18=0,0,IF(N$26&lt;$E$18,0,IF(N$26&lt;$E$18+$E$20,IF($E$22-SUM($D30:M30)&gt;$E$19,$E$19,$E$22-SUM($D30:M30)),$E$22-SUM($D30:M30))))</f>
        <v>73.333333333333329</v>
      </c>
      <c r="O30" s="31">
        <f>IF($E$18=0,0,IF(O$26&lt;$E$18,0,IF(O$26&lt;$E$18+$E$20,IF($E$22-SUM($D30:N30)&gt;$E$19,$E$19,$E$22-SUM($D30:N30)),$E$22-SUM($D30:N30))))</f>
        <v>73.333333333333329</v>
      </c>
      <c r="P30" s="31">
        <f>IF($E$18=0,0,IF(P$26&lt;$E$18,0,IF(P$26&lt;$E$18+$E$20,IF($E$22-SUM($D30:O30)&gt;$E$19,$E$19,$E$22-SUM($D30:O30)),$E$22-SUM($D30:O30))))</f>
        <v>73.333333333333329</v>
      </c>
      <c r="Q30" s="31">
        <f>IF($E$18=0,0,IF(Q$26&lt;$E$18,0,IF(Q$26&lt;$E$18+$E$20,IF($E$22-SUM($D30:P30)&gt;$E$19,$E$19,$E$22-SUM($D30:P30)),$E$22-SUM($D30:P30))))</f>
        <v>73.333333333333329</v>
      </c>
      <c r="R30" s="31">
        <f>IF($E$18=0,0,IF(R$26&lt;$E$18,0,IF(R$26&lt;$E$18+$E$20,IF($E$22-SUM($D30:Q30)&gt;$E$19,$E$19,$E$22-SUM($D30:Q30)),$E$22-SUM($D30:Q30))))</f>
        <v>73.333333333333329</v>
      </c>
      <c r="S30" s="31">
        <f>IF($E$18=0,0,IF(S$26&lt;$E$18,0,IF(S$26&lt;$E$18+$E$20,IF($E$22-SUM($D30:R30)&gt;$E$19,$E$19,$E$22-SUM($D30:R30)),$E$22-SUM($D30:R30))))</f>
        <v>73.333333333333329</v>
      </c>
      <c r="T30" s="31">
        <f>IF($E$18=0,0,IF(T$26&lt;$E$18,0,IF(T$26&lt;$E$18+$E$20,IF($E$22-SUM($D30:S30)&gt;$E$19,$E$19,$E$22-SUM($D30:S30)),$E$22-SUM($D30:S30))))</f>
        <v>73.333333333333329</v>
      </c>
      <c r="U30" s="31">
        <f>IF($E$18=0,0,IF(U$26&lt;$E$18,0,IF(U$26&lt;$E$18+$E$20,IF($E$22-SUM($D30:T30)&gt;$E$19,$E$19,$E$22-SUM($D30:T30)),$E$22-SUM($D30:T30))))</f>
        <v>73.333333333333329</v>
      </c>
      <c r="V30" s="31">
        <f>IF($E$18=0,0,IF(V$26&lt;$E$18,0,IF(V$26&lt;$E$18+$E$20,IF($E$22-SUM($D30:U30)&gt;$E$19,$E$19,$E$22-SUM($D30:U30)),$E$22-SUM($D30:U30))))</f>
        <v>73.333333333333329</v>
      </c>
      <c r="W30" s="31">
        <f>IF($E$18=0,0,IF(W$26&lt;$E$18,0,IF(W$26&lt;$E$18+$E$20,IF($E$22-SUM($D30:V30)&gt;$E$19,$E$19,$E$22-SUM($D30:V30)),$E$22-SUM($D30:V30))))</f>
        <v>73.333333333333329</v>
      </c>
      <c r="X30" s="31">
        <f>IF($E$18=0,0,IF(X$26&lt;$E$18,0,IF(X$26&lt;$E$18+$E$20,IF($E$22-SUM($D30:W30)&gt;$E$19,$E$19,$E$22-SUM($D30:W30)),$E$22-SUM($D30:W30))))</f>
        <v>73.333333333333329</v>
      </c>
      <c r="Y30" s="31">
        <f>IF($E$18=0,0,IF(Y$26&lt;$E$18,0,IF(Y$26&lt;$E$18+$E$20,IF($E$22-SUM($D30:X30)&gt;$E$19,$E$19,$E$22-SUM($D30:X30)),$E$22-SUM($D30:X30))))</f>
        <v>73.333333333333329</v>
      </c>
      <c r="Z30" s="31">
        <f>IF($E$18=0,0,IF(Z$26&lt;$E$18,0,IF(Z$26&lt;$E$18+$E$20,IF($E$22-SUM($D30:Y30)&gt;$E$19,$E$19,$E$22-SUM($D30:Y30)),$E$22-SUM($D30:Y30))))</f>
        <v>73.333333333333258</v>
      </c>
      <c r="AA30" s="31">
        <f>IF($E$18=0,0,IF(AA$26&lt;$E$18,0,IF(AA$26&lt;$E$18+$E$20,IF($E$22-SUM($D30:Z30)&gt;$E$19,$E$19,$E$22-SUM($D30:Z30)),$E$22-SUM($D30:Z30))))</f>
        <v>0</v>
      </c>
      <c r="AB30" s="31">
        <f>IF($E$18=0,0,IF(AB$26&lt;$E$18,0,IF(AB$26&lt;$E$18+$E$20,IF($E$22-SUM($D30:AA30)&gt;$E$19,$E$19,$E$22-SUM($D30:AA30)),$E$22-SUM($D30:AA30))))</f>
        <v>0</v>
      </c>
      <c r="AC30" s="31">
        <f>IF($E$18=0,0,IF(AC$26&lt;$E$18,0,IF(AC$26&lt;$E$18+$E$20,IF($E$22-SUM($D30:AB30)&gt;$E$19,$E$19,$E$22-SUM($D30:AB30)),$E$22-SUM($D30:AB30))))</f>
        <v>0</v>
      </c>
      <c r="AD30" s="31">
        <f>IF($E$18=0,0,IF(AD$26&lt;$E$18,0,IF(AD$26&lt;$E$18+$E$20,IF($E$22-SUM($D30:AC30)&gt;$E$19,$E$19,$E$22-SUM($D30:AC30)),$E$22-SUM($D30:AC30))))</f>
        <v>0</v>
      </c>
      <c r="AE30" s="31">
        <f>IF($E$18=0,0,IF(AE$26&lt;$E$18,0,IF(AE$26&lt;$E$18+$E$20,IF($E$22-SUM($D30:AD30)&gt;$E$19,$E$19,$E$22-SUM($D30:AD30)),$E$22-SUM($D30:AD30))))</f>
        <v>0</v>
      </c>
      <c r="AF30" s="31">
        <f>IF($E$18=0,0,IF(AF$26&lt;$E$18,0,IF(AF$26&lt;$E$18+$E$20,IF($E$22-SUM($D30:AE30)&gt;$E$19,$E$19,$E$22-SUM($D30:AE30)),$E$22-SUM($D30:AE30))))</f>
        <v>0</v>
      </c>
      <c r="AG30" s="31">
        <f>IF($E$18=0,0,IF(AG$26&lt;$E$18,0,IF(AG$26&lt;$E$18+$E$20,IF($E$22-SUM($D30:AF30)&gt;$E$19,$E$19,$E$22-SUM($D30:AF30)),$E$22-SUM($D30:AF30))))</f>
        <v>0</v>
      </c>
      <c r="AH30" s="37">
        <f>IF($E$18=0,0,IF(AH$26&lt;$E$18,0,IF(AH$26&lt;$E$18+$E$20,IF($E$22-SUM($D30:AG30)&gt;$E$19,$E$19,$E$22-SUM($D30:AG30)),$E$22-SUM($D30:AG30))))</f>
        <v>0</v>
      </c>
    </row>
    <row r="31" spans="2:35" x14ac:dyDescent="0.25">
      <c r="B31" s="59"/>
      <c r="C31" s="25" t="s">
        <v>31</v>
      </c>
      <c r="D31" s="54" t="s">
        <v>1</v>
      </c>
      <c r="E31" s="26">
        <f>SUM(E29:E30)</f>
        <v>300</v>
      </c>
      <c r="F31" s="27">
        <f t="shared" ref="F31:AH31" si="4">SUM(F29:F30)</f>
        <v>300</v>
      </c>
      <c r="G31" s="27">
        <f t="shared" si="4"/>
        <v>300</v>
      </c>
      <c r="H31" s="27">
        <f t="shared" si="4"/>
        <v>300</v>
      </c>
      <c r="I31" s="27">
        <f t="shared" si="4"/>
        <v>300</v>
      </c>
      <c r="J31" s="27">
        <f t="shared" si="4"/>
        <v>300</v>
      </c>
      <c r="K31" s="27">
        <f t="shared" si="4"/>
        <v>300</v>
      </c>
      <c r="L31" s="27">
        <f t="shared" si="4"/>
        <v>373.33333333333331</v>
      </c>
      <c r="M31" s="27">
        <f t="shared" si="4"/>
        <v>373.33333333333331</v>
      </c>
      <c r="N31" s="27">
        <f t="shared" si="4"/>
        <v>373.33333333333331</v>
      </c>
      <c r="O31" s="27">
        <f t="shared" si="4"/>
        <v>373.33333333333331</v>
      </c>
      <c r="P31" s="27">
        <f t="shared" si="4"/>
        <v>373.33333333333331</v>
      </c>
      <c r="Q31" s="27">
        <f t="shared" si="4"/>
        <v>373.33333333333331</v>
      </c>
      <c r="R31" s="27">
        <f t="shared" si="4"/>
        <v>373.33333333333331</v>
      </c>
      <c r="S31" s="27">
        <f t="shared" si="4"/>
        <v>373.33333333333331</v>
      </c>
      <c r="T31" s="27">
        <f t="shared" si="4"/>
        <v>373.33333333333331</v>
      </c>
      <c r="U31" s="27">
        <f t="shared" si="4"/>
        <v>373.33333333333331</v>
      </c>
      <c r="V31" s="27">
        <f t="shared" si="4"/>
        <v>373.33333333333331</v>
      </c>
      <c r="W31" s="27">
        <f t="shared" si="4"/>
        <v>373.33333333333331</v>
      </c>
      <c r="X31" s="27">
        <f t="shared" si="4"/>
        <v>373.33333333333331</v>
      </c>
      <c r="Y31" s="27">
        <f t="shared" si="4"/>
        <v>373.33333333333331</v>
      </c>
      <c r="Z31" s="27">
        <f t="shared" si="4"/>
        <v>373.33333333333326</v>
      </c>
      <c r="AA31" s="27">
        <f t="shared" si="4"/>
        <v>300</v>
      </c>
      <c r="AB31" s="27">
        <f t="shared" si="4"/>
        <v>300</v>
      </c>
      <c r="AC31" s="27">
        <f t="shared" si="4"/>
        <v>300</v>
      </c>
      <c r="AD31" s="27">
        <f t="shared" si="4"/>
        <v>300</v>
      </c>
      <c r="AE31" s="27">
        <f t="shared" si="4"/>
        <v>300</v>
      </c>
      <c r="AF31" s="27">
        <f t="shared" si="4"/>
        <v>300</v>
      </c>
      <c r="AG31" s="27">
        <f t="shared" si="4"/>
        <v>300</v>
      </c>
      <c r="AH31" s="38">
        <f t="shared" si="4"/>
        <v>300</v>
      </c>
    </row>
    <row r="32" spans="2:35" x14ac:dyDescent="0.25">
      <c r="B32" s="59"/>
      <c r="C32" s="44" t="s">
        <v>39</v>
      </c>
      <c r="D32" s="55" t="s">
        <v>1</v>
      </c>
      <c r="E32" s="45">
        <f>$E$6-SUM($D31:E31)</f>
        <v>9800</v>
      </c>
      <c r="F32" s="45">
        <f>$E$6-SUM($D31:F31)</f>
        <v>9500</v>
      </c>
      <c r="G32" s="45">
        <f>$E$6-SUM($D31:G31)</f>
        <v>9200</v>
      </c>
      <c r="H32" s="45">
        <f>$E$6-SUM($D31:H31)</f>
        <v>8900</v>
      </c>
      <c r="I32" s="45">
        <f>$E$6-SUM($D31:I31)</f>
        <v>8600</v>
      </c>
      <c r="J32" s="45">
        <f>$E$6-SUM($D31:J31)</f>
        <v>8300</v>
      </c>
      <c r="K32" s="45">
        <f>$E$6-SUM($D31:K31)</f>
        <v>8000</v>
      </c>
      <c r="L32" s="45">
        <f>$E$6-SUM($D31:L31)</f>
        <v>7626.6666666666661</v>
      </c>
      <c r="M32" s="45">
        <f>$E$6-SUM($D31:M31)</f>
        <v>7253.333333333333</v>
      </c>
      <c r="N32" s="45">
        <f>$E$6-SUM($D31:N31)</f>
        <v>6880</v>
      </c>
      <c r="O32" s="45">
        <f>$E$6-SUM($D31:O31)</f>
        <v>6506.6666666666661</v>
      </c>
      <c r="P32" s="45">
        <f>$E$6-SUM($D31:P31)</f>
        <v>6133.3333333333321</v>
      </c>
      <c r="Q32" s="45">
        <f>$E$6-SUM($D31:Q31)</f>
        <v>5759.9999999999991</v>
      </c>
      <c r="R32" s="45">
        <f>$E$6-SUM($D31:R31)</f>
        <v>5386.6666666666661</v>
      </c>
      <c r="S32" s="45">
        <f>$E$6-SUM($D31:S31)</f>
        <v>5013.333333333333</v>
      </c>
      <c r="T32" s="45">
        <f>$E$6-SUM($D31:T31)</f>
        <v>4640</v>
      </c>
      <c r="U32" s="45">
        <f>$E$6-SUM($D31:U31)</f>
        <v>4266.666666666667</v>
      </c>
      <c r="V32" s="45">
        <f>$E$6-SUM($D31:V31)</f>
        <v>3893.3333333333339</v>
      </c>
      <c r="W32" s="45">
        <f>$E$6-SUM($D31:W31)</f>
        <v>3520.0000000000009</v>
      </c>
      <c r="X32" s="45">
        <f>$E$6-SUM($D31:X31)</f>
        <v>3146.6666666666679</v>
      </c>
      <c r="Y32" s="45">
        <f>$E$6-SUM($D31:Y31)</f>
        <v>2773.3333333333348</v>
      </c>
      <c r="Z32" s="45">
        <f>$E$6-SUM($D31:Z31)</f>
        <v>2400.0000000000018</v>
      </c>
      <c r="AA32" s="45">
        <f>$E$6-SUM($D31:AA31)</f>
        <v>2100.0000000000018</v>
      </c>
      <c r="AB32" s="45">
        <f>$E$6-SUM($D31:AB31)</f>
        <v>1800.0000000000018</v>
      </c>
      <c r="AC32" s="45">
        <f>$E$6-SUM($D31:AC31)</f>
        <v>1500.0000000000018</v>
      </c>
      <c r="AD32" s="45">
        <f>$E$6-SUM($D31:AD31)</f>
        <v>1200.0000000000018</v>
      </c>
      <c r="AE32" s="45">
        <f>$E$6-SUM($D31:AE31)</f>
        <v>900.00000000000182</v>
      </c>
      <c r="AF32" s="45">
        <f>$E$6-SUM($D31:AF31)</f>
        <v>600.00000000000182</v>
      </c>
      <c r="AG32" s="45">
        <f>$E$6-SUM($D31:AG31)</f>
        <v>300.00000000000182</v>
      </c>
      <c r="AH32" s="46">
        <f>$E$6-SUM($D31:AH31)</f>
        <v>0</v>
      </c>
    </row>
    <row r="33" spans="2:34" x14ac:dyDescent="0.25">
      <c r="B33" s="59"/>
      <c r="C33" s="29" t="s">
        <v>32</v>
      </c>
      <c r="D33" s="56" t="s">
        <v>1</v>
      </c>
      <c r="E33" s="13">
        <f>E28+E31</f>
        <v>2700</v>
      </c>
      <c r="F33" s="13">
        <f t="shared" ref="F33:AH33" si="5">F28+F31</f>
        <v>2600</v>
      </c>
      <c r="G33" s="13">
        <f t="shared" si="5"/>
        <v>2500</v>
      </c>
      <c r="H33" s="13">
        <f t="shared" si="5"/>
        <v>2400</v>
      </c>
      <c r="I33" s="13">
        <f t="shared" si="5"/>
        <v>2300</v>
      </c>
      <c r="J33" s="13">
        <f t="shared" si="5"/>
        <v>2600</v>
      </c>
      <c r="K33" s="13">
        <f t="shared" si="5"/>
        <v>2500</v>
      </c>
      <c r="L33" s="13">
        <f t="shared" si="5"/>
        <v>2473.3333333333335</v>
      </c>
      <c r="M33" s="13">
        <f t="shared" si="5"/>
        <v>2446.666666666667</v>
      </c>
      <c r="N33" s="13">
        <f t="shared" si="5"/>
        <v>2420.0000000000005</v>
      </c>
      <c r="O33" s="13">
        <f t="shared" si="5"/>
        <v>2393.3333333333339</v>
      </c>
      <c r="P33" s="13">
        <f t="shared" si="5"/>
        <v>2366.6666666666674</v>
      </c>
      <c r="Q33" s="13">
        <f t="shared" si="5"/>
        <v>2740.0000000000009</v>
      </c>
      <c r="R33" s="13">
        <f t="shared" si="5"/>
        <v>2713.3333333333344</v>
      </c>
      <c r="S33" s="13">
        <f t="shared" si="5"/>
        <v>2686.6666666666679</v>
      </c>
      <c r="T33" s="13">
        <f t="shared" si="5"/>
        <v>2660.0000000000014</v>
      </c>
      <c r="U33" s="13">
        <f t="shared" si="5"/>
        <v>2633.3333333333348</v>
      </c>
      <c r="V33" s="13">
        <f t="shared" si="5"/>
        <v>2606.6666666666683</v>
      </c>
      <c r="W33" s="13">
        <f t="shared" si="5"/>
        <v>2580.0000000000018</v>
      </c>
      <c r="X33" s="13">
        <f t="shared" si="5"/>
        <v>2953.3333333333353</v>
      </c>
      <c r="Y33" s="13">
        <f t="shared" si="5"/>
        <v>2926.6666666666688</v>
      </c>
      <c r="Z33" s="13">
        <f t="shared" si="5"/>
        <v>2900.0000000000018</v>
      </c>
      <c r="AA33" s="13">
        <f t="shared" si="5"/>
        <v>2800.0000000000018</v>
      </c>
      <c r="AB33" s="13">
        <f t="shared" si="5"/>
        <v>2700.0000000000018</v>
      </c>
      <c r="AC33" s="13">
        <f t="shared" si="5"/>
        <v>2600.0000000000018</v>
      </c>
      <c r="AD33" s="13">
        <f t="shared" si="5"/>
        <v>2500.0000000000018</v>
      </c>
      <c r="AE33" s="13">
        <f t="shared" si="5"/>
        <v>2800.0000000000018</v>
      </c>
      <c r="AF33" s="13">
        <f t="shared" si="5"/>
        <v>2700.0000000000018</v>
      </c>
      <c r="AG33" s="13">
        <f t="shared" si="5"/>
        <v>2600.0000000000018</v>
      </c>
      <c r="AH33" s="39">
        <f t="shared" si="5"/>
        <v>2500.0000000000018</v>
      </c>
    </row>
    <row r="34" spans="2:34" ht="14.4" thickBot="1" x14ac:dyDescent="0.3">
      <c r="B34" s="60"/>
      <c r="C34" s="40" t="s">
        <v>12</v>
      </c>
      <c r="D34" s="57" t="s">
        <v>1</v>
      </c>
      <c r="E34" s="41">
        <f>$E$10-E28</f>
        <v>2100</v>
      </c>
      <c r="F34" s="41">
        <f t="shared" ref="F34:AH34" si="6">$E$10-E28</f>
        <v>2100</v>
      </c>
      <c r="G34" s="41">
        <f t="shared" si="6"/>
        <v>2200</v>
      </c>
      <c r="H34" s="41">
        <f t="shared" si="6"/>
        <v>2300</v>
      </c>
      <c r="I34" s="41">
        <f t="shared" si="6"/>
        <v>2400</v>
      </c>
      <c r="J34" s="41">
        <f t="shared" si="6"/>
        <v>2500</v>
      </c>
      <c r="K34" s="41">
        <f t="shared" si="6"/>
        <v>2200</v>
      </c>
      <c r="L34" s="41">
        <f t="shared" si="6"/>
        <v>2300</v>
      </c>
      <c r="M34" s="41">
        <f t="shared" si="6"/>
        <v>2400</v>
      </c>
      <c r="N34" s="41">
        <f t="shared" si="6"/>
        <v>2426.6666666666665</v>
      </c>
      <c r="O34" s="41">
        <f t="shared" si="6"/>
        <v>2453.333333333333</v>
      </c>
      <c r="P34" s="41">
        <f t="shared" si="6"/>
        <v>2479.9999999999995</v>
      </c>
      <c r="Q34" s="41">
        <f t="shared" si="6"/>
        <v>2506.6666666666661</v>
      </c>
      <c r="R34" s="41">
        <f t="shared" si="6"/>
        <v>2133.3333333333326</v>
      </c>
      <c r="S34" s="41">
        <f t="shared" si="6"/>
        <v>2159.9999999999991</v>
      </c>
      <c r="T34" s="41">
        <f t="shared" si="6"/>
        <v>2186.6666666666656</v>
      </c>
      <c r="U34" s="41">
        <f t="shared" si="6"/>
        <v>2213.3333333333321</v>
      </c>
      <c r="V34" s="41">
        <f t="shared" si="6"/>
        <v>2239.9999999999986</v>
      </c>
      <c r="W34" s="41">
        <f t="shared" si="6"/>
        <v>2266.6666666666652</v>
      </c>
      <c r="X34" s="41">
        <f t="shared" si="6"/>
        <v>2293.3333333333317</v>
      </c>
      <c r="Y34" s="41">
        <f t="shared" si="6"/>
        <v>1919.9999999999982</v>
      </c>
      <c r="Z34" s="41">
        <f t="shared" si="6"/>
        <v>1946.6666666666647</v>
      </c>
      <c r="AA34" s="41">
        <f t="shared" si="6"/>
        <v>1973.3333333333312</v>
      </c>
      <c r="AB34" s="41">
        <f t="shared" si="6"/>
        <v>1999.9999999999982</v>
      </c>
      <c r="AC34" s="41">
        <f t="shared" si="6"/>
        <v>2099.9999999999982</v>
      </c>
      <c r="AD34" s="41">
        <f t="shared" si="6"/>
        <v>2199.9999999999982</v>
      </c>
      <c r="AE34" s="41">
        <f t="shared" si="6"/>
        <v>2299.9999999999982</v>
      </c>
      <c r="AF34" s="41">
        <f t="shared" si="6"/>
        <v>1999.9999999999982</v>
      </c>
      <c r="AG34" s="41">
        <f t="shared" si="6"/>
        <v>2099.9999999999982</v>
      </c>
      <c r="AH34" s="42">
        <f t="shared" si="6"/>
        <v>2199.9999999999982</v>
      </c>
    </row>
    <row r="35" spans="2:34" ht="19.95" customHeight="1" thickBot="1" x14ac:dyDescent="0.3"/>
    <row r="36" spans="2:34" x14ac:dyDescent="0.25">
      <c r="B36" s="58" t="s">
        <v>4</v>
      </c>
      <c r="C36" s="33" t="s">
        <v>10</v>
      </c>
      <c r="D36" s="51" t="s">
        <v>1</v>
      </c>
      <c r="E36" s="34">
        <f>IF(E$25=1,0,IF(F8&lt;F7,F8,$F$7))</f>
        <v>130</v>
      </c>
      <c r="F36" s="34">
        <f>IF(F$25=1,0,IF(E42&lt;$F$7,E42,$F$7))</f>
        <v>130</v>
      </c>
      <c r="G36" s="34">
        <f>IF(G$25=1,0,IF(F42&lt;$F$7,F42,$F$7))</f>
        <v>130</v>
      </c>
      <c r="H36" s="34">
        <f>IF(H$25=1,0,IF(G42&lt;$F$7,G42,$F$7))</f>
        <v>130</v>
      </c>
      <c r="I36" s="34">
        <f>IF(I$25=1,0,IF(H42&lt;$F$7,H42,$F$7))</f>
        <v>130</v>
      </c>
      <c r="J36" s="34"/>
      <c r="K36" s="34">
        <f>IF(K$25=1,0,IF(J42&lt;$F$7,J42,$F$7))</f>
        <v>130</v>
      </c>
      <c r="L36" s="34">
        <f>IF(L$25=1,0,IF(K42&lt;$F$7,K42,$F$7))</f>
        <v>130</v>
      </c>
      <c r="M36" s="34">
        <f>IF(M$25=1,0,IF(L42&lt;$F$7,L42,$F$7))</f>
        <v>130</v>
      </c>
      <c r="N36" s="34">
        <f>IF(N$25=1,0,IF(M42&lt;$F$7,M42,$F$7))</f>
        <v>130</v>
      </c>
      <c r="O36" s="34">
        <f>IF(O$25=1,0,IF(N42&lt;$F$7,N42,$F$7))</f>
        <v>130</v>
      </c>
      <c r="P36" s="34">
        <f>IF(P$25=1,0,IF(O42&lt;$F$7,O42,$F$7))</f>
        <v>130</v>
      </c>
      <c r="Q36" s="34"/>
      <c r="R36" s="34">
        <f>IF(R$25=1,0,IF(Q42&lt;$F$7,Q42,$F$7))</f>
        <v>130</v>
      </c>
      <c r="S36" s="34">
        <f>IF(S$25=1,0,IF(R42&lt;$F$7,R42,$F$7))</f>
        <v>130</v>
      </c>
      <c r="T36" s="34">
        <f>IF(T$25=1,0,IF(S42&lt;$F$7,S42,$F$7))</f>
        <v>130</v>
      </c>
      <c r="U36" s="34">
        <f>IF(U$25=1,0,IF(T42&lt;$F$7,T42,$F$7))</f>
        <v>130</v>
      </c>
      <c r="V36" s="34">
        <f>IF(V$25=1,0,IF(U42&lt;$F$7,U42,$F$7))</f>
        <v>130</v>
      </c>
      <c r="W36" s="34">
        <f>IF(W$25=1,0,IF(V42&lt;$F$7,V42,$F$7))</f>
        <v>130</v>
      </c>
      <c r="X36" s="34"/>
      <c r="Y36" s="34">
        <f>IF(Y$25=1,0,IF(X42&lt;$F$7,X42,$F$7))</f>
        <v>130</v>
      </c>
      <c r="Z36" s="34">
        <f>IF(Z$25=1,0,IF(Y42&lt;$F$7,Y42,$F$7))</f>
        <v>130</v>
      </c>
      <c r="AA36" s="34">
        <f>IF(AA$25=1,0,IF(Z42&lt;$F$7,Z42,$F$7))</f>
        <v>130</v>
      </c>
      <c r="AB36" s="34">
        <f>IF(AB$25=1,0,IF(AA42&lt;$F$7,AA42,$F$7))</f>
        <v>130</v>
      </c>
      <c r="AC36" s="34">
        <f>IF(AC$25=1,0,IF(AB42&lt;$F$7,AB42,$F$7))</f>
        <v>130</v>
      </c>
      <c r="AD36" s="34">
        <f>IF(AD$25=1,0,IF(AC42&lt;$F$7,AC42,$F$7))</f>
        <v>130</v>
      </c>
      <c r="AE36" s="34"/>
      <c r="AF36" s="34">
        <f>IF(AF$25=1,0,IF(AE42&lt;$F$7,AE42,$F$7))</f>
        <v>130</v>
      </c>
      <c r="AG36" s="34">
        <f>IF(AG$25=1,0,IF(AF42&lt;$F$7,AF42,$F$7))</f>
        <v>130</v>
      </c>
      <c r="AH36" s="35">
        <f>IF(AH$25=1,0,IF(AG42&lt;$F$7,AG42,$F$7))</f>
        <v>130</v>
      </c>
    </row>
    <row r="37" spans="2:34" x14ac:dyDescent="0.25">
      <c r="B37" s="59"/>
      <c r="C37" s="7" t="s">
        <v>33</v>
      </c>
      <c r="D37" s="52" t="s">
        <v>1</v>
      </c>
      <c r="E37" s="2">
        <f>$F$8-E36</f>
        <v>1570</v>
      </c>
      <c r="F37" s="2">
        <f>E42-F36</f>
        <v>1440</v>
      </c>
      <c r="G37" s="2">
        <f t="shared" ref="G37:AH37" si="7">F42-G36</f>
        <v>1510</v>
      </c>
      <c r="H37" s="2">
        <f t="shared" si="7"/>
        <v>1380</v>
      </c>
      <c r="I37" s="2">
        <f t="shared" si="7"/>
        <v>1450</v>
      </c>
      <c r="J37" s="2">
        <f t="shared" si="7"/>
        <v>1650</v>
      </c>
      <c r="K37" s="2">
        <f t="shared" si="7"/>
        <v>1520</v>
      </c>
      <c r="L37" s="2">
        <f t="shared" si="7"/>
        <v>1390</v>
      </c>
      <c r="M37" s="2">
        <f t="shared" si="7"/>
        <v>1460</v>
      </c>
      <c r="N37" s="2">
        <f t="shared" si="7"/>
        <v>1530</v>
      </c>
      <c r="O37" s="2">
        <f t="shared" si="7"/>
        <v>1400</v>
      </c>
      <c r="P37" s="2">
        <f t="shared" si="7"/>
        <v>1470</v>
      </c>
      <c r="Q37" s="2">
        <f t="shared" si="7"/>
        <v>1670</v>
      </c>
      <c r="R37" s="2">
        <f t="shared" si="7"/>
        <v>1540</v>
      </c>
      <c r="S37" s="2">
        <f t="shared" si="7"/>
        <v>1410</v>
      </c>
      <c r="T37" s="2">
        <f t="shared" si="7"/>
        <v>1480</v>
      </c>
      <c r="U37" s="2">
        <f t="shared" si="7"/>
        <v>1550</v>
      </c>
      <c r="V37" s="2">
        <f t="shared" si="7"/>
        <v>1420</v>
      </c>
      <c r="W37" s="2">
        <f t="shared" si="7"/>
        <v>1490</v>
      </c>
      <c r="X37" s="2">
        <f t="shared" si="7"/>
        <v>1690</v>
      </c>
      <c r="Y37" s="2">
        <f t="shared" si="7"/>
        <v>1560</v>
      </c>
      <c r="Z37" s="2">
        <f t="shared" si="7"/>
        <v>1430</v>
      </c>
      <c r="AA37" s="2">
        <f t="shared" si="7"/>
        <v>1500</v>
      </c>
      <c r="AB37" s="2">
        <f t="shared" si="7"/>
        <v>1570</v>
      </c>
      <c r="AC37" s="2">
        <f t="shared" si="7"/>
        <v>1440</v>
      </c>
      <c r="AD37" s="2">
        <f t="shared" si="7"/>
        <v>1510</v>
      </c>
      <c r="AE37" s="2">
        <f t="shared" si="7"/>
        <v>1510</v>
      </c>
      <c r="AF37" s="2">
        <f t="shared" si="7"/>
        <v>1380</v>
      </c>
      <c r="AG37" s="2">
        <f t="shared" si="7"/>
        <v>1450</v>
      </c>
      <c r="AH37" s="36">
        <f t="shared" si="7"/>
        <v>1500</v>
      </c>
    </row>
    <row r="38" spans="2:34" x14ac:dyDescent="0.25">
      <c r="B38" s="59"/>
      <c r="C38" s="30" t="s">
        <v>29</v>
      </c>
      <c r="D38" s="53" t="s">
        <v>1</v>
      </c>
      <c r="E38" s="31">
        <f>IF($F$16&lt;$D$2,IF(E$25=1,0,IF(E37&lt;=$F$9,IF(D41&lt;=$F$13,D41,IF(D41&lt;$F$14,D41,$F$14)),0)),$F$14)</f>
        <v>0</v>
      </c>
      <c r="F38" s="31">
        <f>IF($F$16&lt;$D$2,IF(F$25=1,0,IF(F37&lt;=$F$9,IF(E41&lt;=$F$13,E41,IF(E41&lt;$F$14,E41,$F$14)),0)),$F$14)</f>
        <v>200</v>
      </c>
      <c r="G38" s="31">
        <f>IF($F$16&lt;$D$2,IF(G$25=1,0,IF(G37&lt;=$F$9,IF(F41&lt;=$F$13,F41,IF(F41&lt;$F$14,F41,$F$14)),0)),$F$14)</f>
        <v>0</v>
      </c>
      <c r="H38" s="31">
        <f>IF($F$16&lt;$D$2,IF(H$25=1,0,IF(H37&lt;=$F$9,IF(G41&lt;=$F$13,G41,IF(G41&lt;$F$14,G41,$F$14)),0)),$F$14)</f>
        <v>200</v>
      </c>
      <c r="I38" s="31">
        <f>IF($F$16&lt;$D$2,IF(I$25=1,0,IF(I37&lt;=$F$9,IF(H41&lt;=$F$13,H41,IF(H41&lt;$F$14,H41,$F$14)),0)),$F$14)</f>
        <v>200</v>
      </c>
      <c r="J38" s="31">
        <f>IF($F$16&lt;$D$2,IF(J$25=1,0,IF(J37&lt;=$F$9,IF(I41&lt;=$F$13,I41,IF(I41&lt;$F$14,I41,$F$14)),0)),$F$14)</f>
        <v>0</v>
      </c>
      <c r="K38" s="31">
        <f>IF($F$16&lt;$D$2,IF(K$25=1,0,IF(K37&lt;=$F$9,IF(J41&lt;=$F$13,J41,IF(J41&lt;$F$14,J41,$F$14)),0)),$F$14)</f>
        <v>0</v>
      </c>
      <c r="L38" s="31">
        <f>IF($F$16&lt;$D$2,IF(L$25=1,0,IF(L37&lt;=$F$9,IF(K41&lt;=$F$13,K41,IF(K41&lt;$F$14,K41,$F$14)),0)),$F$14)</f>
        <v>200</v>
      </c>
      <c r="M38" s="31">
        <f>IF($F$16&lt;$D$2,IF(M$25=1,0,IF(M37&lt;=$F$9,IF(L41&lt;=$F$13,L41,IF(L41&lt;$F$14,L41,$F$14)),0)),$F$14)</f>
        <v>200</v>
      </c>
      <c r="N38" s="31">
        <f>IF($F$16&lt;$D$2,IF(N$25=1,0,IF(N37&lt;=$F$9,IF(M41&lt;=$F$13,M41,IF(M41&lt;$F$14,M41,$F$14)),0)),$F$14)</f>
        <v>0</v>
      </c>
      <c r="O38" s="31">
        <f>IF($F$16&lt;$D$2,IF(O$25=1,0,IF(O37&lt;=$F$9,IF(N41&lt;=$F$13,N41,IF(N41&lt;$F$14,N41,$F$14)),0)),$F$14)</f>
        <v>200</v>
      </c>
      <c r="P38" s="31">
        <f>IF($F$16&lt;$D$2,IF(P$25=1,0,IF(P37&lt;=$F$9,IF(O41&lt;=$F$13,O41,IF(O41&lt;$F$14,O41,$F$14)),0)),$F$14)</f>
        <v>200</v>
      </c>
      <c r="Q38" s="31">
        <f>IF($F$16&lt;$D$2,IF(Q$25=1,0,IF(Q37&lt;=$F$9,IF(P41&lt;=$F$13,P41,IF(P41&lt;$F$14,P41,$F$14)),0)),$F$14)</f>
        <v>0</v>
      </c>
      <c r="R38" s="31">
        <f>IF($F$16&lt;$D$2,IF(R$25=1,0,IF(R37&lt;=$F$9,IF(Q41&lt;=$F$13,Q41,IF(Q41&lt;$F$14,Q41,$F$14)),0)),$F$14)</f>
        <v>0</v>
      </c>
      <c r="S38" s="31">
        <f>IF($F$16&lt;$D$2,IF(S$25=1,0,IF(S37&lt;=$F$9,IF(R41&lt;=$F$13,R41,IF(R41&lt;$F$14,R41,$F$14)),0)),$F$14)</f>
        <v>200</v>
      </c>
      <c r="T38" s="31">
        <f>IF($F$16&lt;$D$2,IF(T$25=1,0,IF(T37&lt;=$F$9,IF(S41&lt;=$F$13,S41,IF(S41&lt;$F$14,S41,$F$14)),0)),$F$14)</f>
        <v>200</v>
      </c>
      <c r="U38" s="31">
        <f>IF($F$16&lt;$D$2,IF(U$25=1,0,IF(U37&lt;=$F$9,IF(T41&lt;=$F$13,T41,IF(T41&lt;$F$14,T41,$F$14)),0)),$F$14)</f>
        <v>0</v>
      </c>
      <c r="V38" s="31">
        <f>IF($F$16&lt;$D$2,IF(V$25=1,0,IF(V37&lt;=$F$9,IF(U41&lt;=$F$13,U41,IF(U41&lt;$F$14,U41,$F$14)),0)),$F$14)</f>
        <v>200</v>
      </c>
      <c r="W38" s="31">
        <f>IF($F$16&lt;$D$2,IF(W$25=1,0,IF(W37&lt;=$F$9,IF(V41&lt;=$F$13,V41,IF(V41&lt;$F$14,V41,$F$14)),0)),$F$14)</f>
        <v>200</v>
      </c>
      <c r="X38" s="31">
        <f>IF($F$16&lt;$D$2,IF(X$25=1,0,IF(X37&lt;=$F$9,IF(W41&lt;=$F$13,W41,IF(W41&lt;$F$14,W41,$F$14)),0)),$F$14)</f>
        <v>0</v>
      </c>
      <c r="Y38" s="31">
        <f>IF($F$16&lt;$D$2,IF(Y$25=1,0,IF(Y37&lt;=$F$9,IF(X41&lt;=$F$13,X41,IF(X41&lt;$F$14,X41,$F$14)),0)),$F$14)</f>
        <v>0</v>
      </c>
      <c r="Z38" s="31">
        <f>IF($F$16&lt;$D$2,IF(Z$25=1,0,IF(Z37&lt;=$F$9,IF(Y41&lt;=$F$13,Y41,IF(Y41&lt;$F$14,Y41,$F$14)),0)),$F$14)</f>
        <v>200</v>
      </c>
      <c r="AA38" s="31">
        <f>IF($F$16&lt;$D$2,IF(AA$25=1,0,IF(AA37&lt;=$F$9,IF(Z41&lt;=$F$13,Z41,IF(Z41&lt;$F$14,Z41,$F$14)),0)),$F$14)</f>
        <v>200</v>
      </c>
      <c r="AB38" s="31">
        <f>IF($F$16&lt;$D$2,IF(AB$25=1,0,IF(AB37&lt;=$F$9,IF(AA41&lt;=$F$13,AA41,IF(AA41&lt;$F$14,AA41,$F$14)),0)),$F$14)</f>
        <v>0</v>
      </c>
      <c r="AC38" s="31">
        <f>IF($F$16&lt;$D$2,IF(AC$25=1,0,IF(AC37&lt;=$F$9,IF(AB41&lt;=$F$13,AB41,IF(AB41&lt;$F$14,AB41,$F$14)),0)),$F$14)</f>
        <v>200</v>
      </c>
      <c r="AD38" s="31">
        <f>IF($F$16&lt;$D$2,IF(AD$25=1,0,IF(AD37&lt;=$F$9,IF(AC41&lt;=$F$13,AC41,IF(AC41&lt;$F$14,AC41,$F$14)),0)),$F$14)</f>
        <v>0</v>
      </c>
      <c r="AE38" s="31">
        <f>IF($F$16&lt;$D$2,IF(AE$25=1,0,IF(AE37&lt;=$F$9,IF(AD41&lt;=$F$13,AD41,IF(AD41&lt;$F$14,AD41,$F$14)),0)),$F$14)</f>
        <v>0</v>
      </c>
      <c r="AF38" s="31">
        <f>IF($F$16&lt;$D$2,IF(AF$25=1,0,IF(AF37&lt;=$F$9,IF(AE41&lt;=$F$13,AE41,IF(AE41&lt;$F$14,AE41,$F$14)),0)),$F$14)</f>
        <v>200</v>
      </c>
      <c r="AG38" s="31">
        <f>IF($F$16&lt;$D$2,IF(AG$25=1,0,IF(AG37&lt;=$F$9,IF(AF41&lt;=$F$13,AF41,IF(AF41&lt;$F$14,AF41,$F$14)),0)),$F$14)</f>
        <v>180</v>
      </c>
      <c r="AH38" s="37">
        <f>IF($F$16&lt;$D$2,IF(AH$25=1,0,IF(AH37&lt;=$F$9,IF(AG41&lt;=$F$13,AG41,IF(AG41&lt;$F$14,AG41,$F$14)),0)),$F$14)</f>
        <v>0</v>
      </c>
    </row>
    <row r="39" spans="2:34" x14ac:dyDescent="0.25">
      <c r="B39" s="59"/>
      <c r="C39" s="30" t="s">
        <v>30</v>
      </c>
      <c r="D39" s="53" t="s">
        <v>1</v>
      </c>
      <c r="E39" s="31">
        <f>IF($F$18=0,0,IF(E$26&lt;$F$18,0,IF(E$26&lt;$F$18+$F$20,IF($F$22-SUM($D39:D39)&gt;$F$19,$F$19,$F$22-SUM($D39:D39)),$F$22-SUM($D39:D39))))</f>
        <v>0</v>
      </c>
      <c r="F39" s="31">
        <f>IF($F$18=0,0,IF(F$26&lt;$F$18,0,IF(F$26&lt;$F$18+$F$20,IF($F$22-SUM($D39:E39)&gt;$F$19,$F$19,$F$22-SUM($D39:E39)),$F$22-SUM($D39:E39))))</f>
        <v>0</v>
      </c>
      <c r="G39" s="31">
        <f>IF($F$18=0,0,IF(G$26&lt;$F$18,0,IF(G$26&lt;$F$18+$F$20,IF($F$22-SUM($D39:F39)&gt;$F$19,$F$19,$F$22-SUM($D39:F39)),$F$22-SUM($D39:F39))))</f>
        <v>0</v>
      </c>
      <c r="H39" s="31">
        <f>IF($F$18=0,0,IF(H$26&lt;$F$18,0,IF(H$26&lt;$F$18+$F$20,IF($F$22-SUM($D39:G39)&gt;$F$19,$F$19,$F$22-SUM($D39:G39)),$F$22-SUM($D39:G39))))</f>
        <v>0</v>
      </c>
      <c r="I39" s="31">
        <f>IF($F$18=0,0,IF(I$26&lt;$F$18,0,IF(I$26&lt;$F$18+$F$20,IF($F$22-SUM($D39:H39)&gt;$F$19,$F$19,$F$22-SUM($D39:H39)),$F$22-SUM($D39:H39))))</f>
        <v>0</v>
      </c>
      <c r="J39" s="31">
        <f>IF($F$18=0,0,IF(J$26&lt;$F$18,0,IF(J$26&lt;$F$18+$F$20,IF($F$22-SUM($D39:I39)&gt;$F$19,$F$19,$F$22-SUM($D39:I39)),$F$22-SUM($D39:I39))))</f>
        <v>0</v>
      </c>
      <c r="K39" s="31">
        <f>IF($F$18=0,0,IF(K$26&lt;$F$18,0,IF(K$26&lt;$F$18+$F$20,IF($F$22-SUM($D39:J39)&gt;$F$19,$F$19,$F$22-SUM($D39:J39)),$F$22-SUM($D39:J39))))</f>
        <v>0</v>
      </c>
      <c r="L39" s="31">
        <f>IF($F$18=0,0,IF(L$26&lt;$F$18,0,IF(L$26&lt;$F$18+$F$20,IF($F$22-SUM($D39:K39)&gt;$F$19,$F$19,$F$22-SUM($D39:K39)),$F$22-SUM($D39:K39))))</f>
        <v>0</v>
      </c>
      <c r="M39" s="31">
        <f>IF($F$18=0,0,IF(M$26&lt;$F$18,0,IF(M$26&lt;$F$18+$F$20,IF($F$22-SUM($D39:L39)&gt;$F$19,$F$19,$F$22-SUM($D39:L39)),$F$22-SUM($D39:L39))))</f>
        <v>0</v>
      </c>
      <c r="N39" s="31">
        <f>IF($F$18=0,0,IF(N$26&lt;$F$18,0,IF(N$26&lt;$F$18+$F$20,IF($F$22-SUM($D39:M39)&gt;$F$19,$F$19,$F$22-SUM($D39:M39)),$F$22-SUM($D39:M39))))</f>
        <v>0</v>
      </c>
      <c r="O39" s="31">
        <f>IF($F$18=0,0,IF(O$26&lt;$F$18,0,IF(O$26&lt;$F$18+$F$20,IF($F$22-SUM($D39:N39)&gt;$F$19,$F$19,$F$22-SUM($D39:N39)),$F$22-SUM($D39:N39))))</f>
        <v>0</v>
      </c>
      <c r="P39" s="31">
        <f>IF($F$18=0,0,IF(P$26&lt;$F$18,0,IF(P$26&lt;$F$18+$F$20,IF($F$22-SUM($D39:O39)&gt;$F$19,$F$19,$F$22-SUM($D39:O39)),$F$22-SUM($D39:O39))))</f>
        <v>0</v>
      </c>
      <c r="Q39" s="31">
        <f>IF($F$18=0,0,IF(Q$26&lt;$F$18,0,IF(Q$26&lt;$F$18+$F$20,IF($F$22-SUM($D39:P39)&gt;$F$19,$F$19,$F$22-SUM($D39:P39)),$F$22-SUM($D39:P39))))</f>
        <v>0</v>
      </c>
      <c r="R39" s="31">
        <f>IF($F$18=0,0,IF(R$26&lt;$F$18,0,IF(R$26&lt;$F$18+$F$20,IF($F$22-SUM($D39:Q39)&gt;$F$19,$F$19,$F$22-SUM($D39:Q39)),$F$22-SUM($D39:Q39))))</f>
        <v>0</v>
      </c>
      <c r="S39" s="31">
        <f>IF($F$18=0,0,IF(S$26&lt;$F$18,0,IF(S$26&lt;$F$18+$F$20,IF($F$22-SUM($D39:R39)&gt;$F$19,$F$19,$F$22-SUM($D39:R39)),$F$22-SUM($D39:R39))))</f>
        <v>0</v>
      </c>
      <c r="T39" s="31">
        <f>IF($F$18=0,0,IF(T$26&lt;$F$18,0,IF(T$26&lt;$F$18+$F$20,IF($F$22-SUM($D39:S39)&gt;$F$19,$F$19,$F$22-SUM($D39:S39)),$F$22-SUM($D39:S39))))</f>
        <v>0</v>
      </c>
      <c r="U39" s="31">
        <f>IF($F$18=0,0,IF(U$26&lt;$F$18,0,IF(U$26&lt;$F$18+$F$20,IF($F$22-SUM($D39:T39)&gt;$F$19,$F$19,$F$22-SUM($D39:T39)),$F$22-SUM($D39:T39))))</f>
        <v>0</v>
      </c>
      <c r="V39" s="31">
        <f>IF($F$18=0,0,IF(V$26&lt;$F$18,0,IF(V$26&lt;$F$18+$F$20,IF($F$22-SUM($D39:U39)&gt;$F$19,$F$19,$F$22-SUM($D39:U39)),$F$22-SUM($D39:U39))))</f>
        <v>0</v>
      </c>
      <c r="W39" s="31">
        <f>IF($F$18=0,0,IF(W$26&lt;$F$18,0,IF(W$26&lt;$F$18+$F$20,IF($F$22-SUM($D39:V39)&gt;$F$19,$F$19,$F$22-SUM($D39:V39)),$F$22-SUM($D39:V39))))</f>
        <v>0</v>
      </c>
      <c r="X39" s="31">
        <f>IF($F$18=0,0,IF(X$26&lt;$F$18,0,IF(X$26&lt;$F$18+$F$20,IF($F$22-SUM($D39:W39)&gt;$F$19,$F$19,$F$22-SUM($D39:W39)),$F$22-SUM($D39:W39))))</f>
        <v>0</v>
      </c>
      <c r="Y39" s="31">
        <f>IF($F$18=0,0,IF(Y$26&lt;$F$18,0,IF(Y$26&lt;$F$18+$F$20,IF($F$22-SUM($D39:X39)&gt;$F$19,$F$19,$F$22-SUM($D39:X39)),$F$22-SUM($D39:X39))))</f>
        <v>0</v>
      </c>
      <c r="Z39" s="31">
        <f>IF($F$18=0,0,IF(Z$26&lt;$F$18,0,IF(Z$26&lt;$F$18+$F$20,IF($F$22-SUM($D39:Y39)&gt;$F$19,$F$19,$F$22-SUM($D39:Y39)),$F$22-SUM($D39:Y39))))</f>
        <v>0</v>
      </c>
      <c r="AA39" s="31">
        <f>IF($F$18=0,0,IF(AA$26&lt;$F$18,0,IF(AA$26&lt;$F$18+$F$20,IF($F$22-SUM($D39:Z39)&gt;$F$19,$F$19,$F$22-SUM($D39:Z39)),$F$22-SUM($D39:Z39))))</f>
        <v>0</v>
      </c>
      <c r="AB39" s="31">
        <f>IF($F$18=0,0,IF(AB$26&lt;$F$18,0,IF(AB$26&lt;$F$18+$F$20,IF($F$22-SUM($D39:AA39)&gt;$F$19,$F$19,$F$22-SUM($D39:AA39)),$F$22-SUM($D39:AA39))))</f>
        <v>0</v>
      </c>
      <c r="AC39" s="31">
        <f>IF($F$18=0,0,IF(AC$26&lt;$F$18,0,IF(AC$26&lt;$F$18+$F$20,IF($F$22-SUM($D39:AB39)&gt;$F$19,$F$19,$F$22-SUM($D39:AB39)),$F$22-SUM($D39:AB39))))</f>
        <v>0</v>
      </c>
      <c r="AD39" s="31">
        <f>IF($F$18=0,0,IF(AD$26&lt;$F$18,0,IF(AD$26&lt;$F$18+$F$20,IF($F$22-SUM($D39:AC39)&gt;$F$19,$F$19,$F$22-SUM($D39:AC39)),$F$22-SUM($D39:AC39))))</f>
        <v>0</v>
      </c>
      <c r="AE39" s="31">
        <f>IF($F$18=0,0,IF(AE$26&lt;$F$18,0,IF(AE$26&lt;$F$18+$F$20,IF($F$22-SUM($D39:AD39)&gt;$F$19,$F$19,$F$22-SUM($D39:AD39)),$F$22-SUM($D39:AD39))))</f>
        <v>0</v>
      </c>
      <c r="AF39" s="31">
        <f>IF($F$18=0,0,IF(AF$26&lt;$F$18,0,IF(AF$26&lt;$F$18+$F$20,IF($F$22-SUM($D39:AE39)&gt;$F$19,$F$19,$F$22-SUM($D39:AE39)),$F$22-SUM($D39:AE39))))</f>
        <v>0</v>
      </c>
      <c r="AG39" s="31">
        <f>IF($F$18=0,0,IF(AG$26&lt;$F$18,0,IF(AG$26&lt;$F$18+$F$20,IF($F$22-SUM($D39:AF39)&gt;$F$19,$F$19,$F$22-SUM($D39:AF39)),$F$22-SUM($D39:AF39))))</f>
        <v>0</v>
      </c>
      <c r="AH39" s="37">
        <f>IF($F$18=0,0,IF(AH$26&lt;$F$18,0,IF(AH$26&lt;$F$18+$F$20,IF($F$22-SUM($D39:AG39)&gt;$F$19,$F$19,$F$22-SUM($D39:AG39)),$F$22-SUM($D39:AG39))))</f>
        <v>0</v>
      </c>
    </row>
    <row r="40" spans="2:34" x14ac:dyDescent="0.25">
      <c r="B40" s="59"/>
      <c r="C40" s="25" t="s">
        <v>31</v>
      </c>
      <c r="D40" s="54" t="s">
        <v>1</v>
      </c>
      <c r="E40" s="26">
        <f>SUM(E38:E39)</f>
        <v>0</v>
      </c>
      <c r="F40" s="26">
        <f>SUM(F38:F39)</f>
        <v>200</v>
      </c>
      <c r="G40" s="26">
        <f t="shared" ref="G40:AH40" si="8">SUM(G38:G39)</f>
        <v>0</v>
      </c>
      <c r="H40" s="26">
        <f t="shared" si="8"/>
        <v>200</v>
      </c>
      <c r="I40" s="26">
        <f t="shared" si="8"/>
        <v>200</v>
      </c>
      <c r="J40" s="26">
        <f t="shared" si="8"/>
        <v>0</v>
      </c>
      <c r="K40" s="26">
        <f t="shared" si="8"/>
        <v>0</v>
      </c>
      <c r="L40" s="26">
        <f t="shared" si="8"/>
        <v>200</v>
      </c>
      <c r="M40" s="26">
        <f t="shared" si="8"/>
        <v>200</v>
      </c>
      <c r="N40" s="26">
        <f t="shared" si="8"/>
        <v>0</v>
      </c>
      <c r="O40" s="26">
        <f t="shared" si="8"/>
        <v>200</v>
      </c>
      <c r="P40" s="26">
        <f t="shared" si="8"/>
        <v>200</v>
      </c>
      <c r="Q40" s="26">
        <f t="shared" si="8"/>
        <v>0</v>
      </c>
      <c r="R40" s="26">
        <f t="shared" si="8"/>
        <v>0</v>
      </c>
      <c r="S40" s="26">
        <f t="shared" si="8"/>
        <v>200</v>
      </c>
      <c r="T40" s="26">
        <f t="shared" si="8"/>
        <v>200</v>
      </c>
      <c r="U40" s="26">
        <f t="shared" si="8"/>
        <v>0</v>
      </c>
      <c r="V40" s="26">
        <f t="shared" si="8"/>
        <v>200</v>
      </c>
      <c r="W40" s="26">
        <f t="shared" si="8"/>
        <v>200</v>
      </c>
      <c r="X40" s="26">
        <f t="shared" si="8"/>
        <v>0</v>
      </c>
      <c r="Y40" s="26">
        <f t="shared" si="8"/>
        <v>0</v>
      </c>
      <c r="Z40" s="26">
        <f t="shared" si="8"/>
        <v>200</v>
      </c>
      <c r="AA40" s="26">
        <f t="shared" si="8"/>
        <v>200</v>
      </c>
      <c r="AB40" s="26">
        <f t="shared" si="8"/>
        <v>0</v>
      </c>
      <c r="AC40" s="26">
        <f t="shared" si="8"/>
        <v>200</v>
      </c>
      <c r="AD40" s="26">
        <f t="shared" si="8"/>
        <v>0</v>
      </c>
      <c r="AE40" s="26">
        <f t="shared" si="8"/>
        <v>0</v>
      </c>
      <c r="AF40" s="26">
        <f t="shared" si="8"/>
        <v>200</v>
      </c>
      <c r="AG40" s="26">
        <f t="shared" si="8"/>
        <v>180</v>
      </c>
      <c r="AH40" s="43">
        <f t="shared" si="8"/>
        <v>0</v>
      </c>
    </row>
    <row r="41" spans="2:34" x14ac:dyDescent="0.25">
      <c r="B41" s="59"/>
      <c r="C41" s="44" t="s">
        <v>39</v>
      </c>
      <c r="D41" s="55" t="s">
        <v>1</v>
      </c>
      <c r="E41" s="45">
        <f>$F$6-SUM($D40:E40)</f>
        <v>3180</v>
      </c>
      <c r="F41" s="45">
        <f>$F$6-SUM($D40:F40)</f>
        <v>2980</v>
      </c>
      <c r="G41" s="45">
        <f>$F$6-SUM($D40:G40)</f>
        <v>2980</v>
      </c>
      <c r="H41" s="45">
        <f>$F$6-SUM($D40:H40)</f>
        <v>2780</v>
      </c>
      <c r="I41" s="45">
        <f>$F$6-SUM($D40:I40)</f>
        <v>2580</v>
      </c>
      <c r="J41" s="45">
        <f>$F$6-SUM($D40:J40)</f>
        <v>2580</v>
      </c>
      <c r="K41" s="45">
        <f>$F$6-SUM($D40:K40)</f>
        <v>2580</v>
      </c>
      <c r="L41" s="45">
        <f>$F$6-SUM($D40:L40)</f>
        <v>2380</v>
      </c>
      <c r="M41" s="45">
        <f>$F$6-SUM($D40:M40)</f>
        <v>2180</v>
      </c>
      <c r="N41" s="45">
        <f>$F$6-SUM($D40:N40)</f>
        <v>2180</v>
      </c>
      <c r="O41" s="45">
        <f>$F$6-SUM($D40:O40)</f>
        <v>1980</v>
      </c>
      <c r="P41" s="45">
        <f>$F$6-SUM($D40:P40)</f>
        <v>1780</v>
      </c>
      <c r="Q41" s="45">
        <f>$F$6-SUM($D40:Q40)</f>
        <v>1780</v>
      </c>
      <c r="R41" s="45">
        <f>$F$6-SUM($D40:R40)</f>
        <v>1780</v>
      </c>
      <c r="S41" s="45">
        <f>$F$6-SUM($D40:S40)</f>
        <v>1580</v>
      </c>
      <c r="T41" s="45">
        <f>$F$6-SUM($D40:T40)</f>
        <v>1380</v>
      </c>
      <c r="U41" s="45">
        <f>$F$6-SUM($D40:U40)</f>
        <v>1380</v>
      </c>
      <c r="V41" s="45">
        <f>$F$6-SUM($D40:V40)</f>
        <v>1180</v>
      </c>
      <c r="W41" s="45">
        <f>$F$6-SUM($D40:W40)</f>
        <v>980</v>
      </c>
      <c r="X41" s="45">
        <f>$F$6-SUM($D40:X40)</f>
        <v>980</v>
      </c>
      <c r="Y41" s="45">
        <f>$F$6-SUM($D40:Y40)</f>
        <v>980</v>
      </c>
      <c r="Z41" s="45">
        <f>$F$6-SUM($D40:Z40)</f>
        <v>780</v>
      </c>
      <c r="AA41" s="45">
        <f>$F$6-SUM($D40:AA40)</f>
        <v>580</v>
      </c>
      <c r="AB41" s="45">
        <f>$F$6-SUM($D40:AB40)</f>
        <v>580</v>
      </c>
      <c r="AC41" s="45">
        <f>$F$6-SUM($D40:AC40)</f>
        <v>380</v>
      </c>
      <c r="AD41" s="45">
        <f>$F$6-SUM($D40:AD40)</f>
        <v>380</v>
      </c>
      <c r="AE41" s="45">
        <f>$F$6-SUM($D40:AE40)</f>
        <v>380</v>
      </c>
      <c r="AF41" s="45">
        <f>$F$6-SUM($D40:AF40)</f>
        <v>180</v>
      </c>
      <c r="AG41" s="45">
        <f>$F$6-SUM($D40:AG40)</f>
        <v>0</v>
      </c>
      <c r="AH41" s="46">
        <f>$F$6-SUM($D40:AH40)</f>
        <v>0</v>
      </c>
    </row>
    <row r="42" spans="2:34" x14ac:dyDescent="0.25">
      <c r="B42" s="59"/>
      <c r="C42" s="29" t="s">
        <v>32</v>
      </c>
      <c r="D42" s="56" t="s">
        <v>1</v>
      </c>
      <c r="E42" s="13">
        <f>E37+E40</f>
        <v>1570</v>
      </c>
      <c r="F42" s="13">
        <f t="shared" ref="F42" si="9">F37+F40</f>
        <v>1640</v>
      </c>
      <c r="G42" s="13">
        <f t="shared" ref="G42" si="10">G37+G40</f>
        <v>1510</v>
      </c>
      <c r="H42" s="13">
        <f t="shared" ref="H42" si="11">H37+H40</f>
        <v>1580</v>
      </c>
      <c r="I42" s="13">
        <f t="shared" ref="I42" si="12">I37+I40</f>
        <v>1650</v>
      </c>
      <c r="J42" s="13">
        <f t="shared" ref="J42" si="13">J37+J40</f>
        <v>1650</v>
      </c>
      <c r="K42" s="13">
        <f t="shared" ref="K42" si="14">K37+K40</f>
        <v>1520</v>
      </c>
      <c r="L42" s="13">
        <f t="shared" ref="L42" si="15">L37+L40</f>
        <v>1590</v>
      </c>
      <c r="M42" s="13">
        <f t="shared" ref="M42" si="16">M37+M40</f>
        <v>1660</v>
      </c>
      <c r="N42" s="13">
        <f t="shared" ref="N42" si="17">N37+N40</f>
        <v>1530</v>
      </c>
      <c r="O42" s="13">
        <f t="shared" ref="O42" si="18">O37+O40</f>
        <v>1600</v>
      </c>
      <c r="P42" s="13">
        <f t="shared" ref="P42" si="19">P37+P40</f>
        <v>1670</v>
      </c>
      <c r="Q42" s="13">
        <f t="shared" ref="Q42" si="20">Q37+Q40</f>
        <v>1670</v>
      </c>
      <c r="R42" s="13">
        <f t="shared" ref="R42" si="21">R37+R40</f>
        <v>1540</v>
      </c>
      <c r="S42" s="13">
        <f t="shared" ref="S42" si="22">S37+S40</f>
        <v>1610</v>
      </c>
      <c r="T42" s="13">
        <f t="shared" ref="T42" si="23">T37+T40</f>
        <v>1680</v>
      </c>
      <c r="U42" s="13">
        <f t="shared" ref="U42" si="24">U37+U40</f>
        <v>1550</v>
      </c>
      <c r="V42" s="13">
        <f t="shared" ref="V42" si="25">V37+V40</f>
        <v>1620</v>
      </c>
      <c r="W42" s="13">
        <f t="shared" ref="W42" si="26">W37+W40</f>
        <v>1690</v>
      </c>
      <c r="X42" s="13">
        <f t="shared" ref="X42" si="27">X37+X40</f>
        <v>1690</v>
      </c>
      <c r="Y42" s="13">
        <f t="shared" ref="Y42" si="28">Y37+Y40</f>
        <v>1560</v>
      </c>
      <c r="Z42" s="13">
        <f t="shared" ref="Z42" si="29">Z37+Z40</f>
        <v>1630</v>
      </c>
      <c r="AA42" s="13">
        <f t="shared" ref="AA42" si="30">AA37+AA40</f>
        <v>1700</v>
      </c>
      <c r="AB42" s="13">
        <f t="shared" ref="AB42" si="31">AB37+AB40</f>
        <v>1570</v>
      </c>
      <c r="AC42" s="13">
        <f t="shared" ref="AC42" si="32">AC37+AC40</f>
        <v>1640</v>
      </c>
      <c r="AD42" s="13">
        <f t="shared" ref="AD42" si="33">AD37+AD40</f>
        <v>1510</v>
      </c>
      <c r="AE42" s="13">
        <f t="shared" ref="AE42" si="34">AE37+AE40</f>
        <v>1510</v>
      </c>
      <c r="AF42" s="13">
        <f t="shared" ref="AF42" si="35">AF37+AF40</f>
        <v>1580</v>
      </c>
      <c r="AG42" s="13">
        <f t="shared" ref="AG42" si="36">AG37+AG40</f>
        <v>1630</v>
      </c>
      <c r="AH42" s="39">
        <f t="shared" ref="AH42" si="37">AH37+AH40</f>
        <v>1500</v>
      </c>
    </row>
    <row r="43" spans="2:34" ht="14.4" thickBot="1" x14ac:dyDescent="0.3">
      <c r="B43" s="60"/>
      <c r="C43" s="40" t="s">
        <v>12</v>
      </c>
      <c r="D43" s="57" t="s">
        <v>1</v>
      </c>
      <c r="E43" s="41">
        <f>$F$10-E37</f>
        <v>930</v>
      </c>
      <c r="F43" s="41">
        <f t="shared" ref="F43:AH43" si="38">$F$10-F37</f>
        <v>1060</v>
      </c>
      <c r="G43" s="41">
        <f t="shared" si="38"/>
        <v>990</v>
      </c>
      <c r="H43" s="41">
        <f t="shared" si="38"/>
        <v>1120</v>
      </c>
      <c r="I43" s="41">
        <f t="shared" si="38"/>
        <v>1050</v>
      </c>
      <c r="J43" s="41">
        <f t="shared" si="38"/>
        <v>850</v>
      </c>
      <c r="K43" s="41">
        <f t="shared" si="38"/>
        <v>980</v>
      </c>
      <c r="L43" s="41">
        <f t="shared" si="38"/>
        <v>1110</v>
      </c>
      <c r="M43" s="41">
        <f t="shared" si="38"/>
        <v>1040</v>
      </c>
      <c r="N43" s="41">
        <f t="shared" si="38"/>
        <v>970</v>
      </c>
      <c r="O43" s="41">
        <f t="shared" si="38"/>
        <v>1100</v>
      </c>
      <c r="P43" s="41">
        <f t="shared" si="38"/>
        <v>1030</v>
      </c>
      <c r="Q43" s="41">
        <f t="shared" si="38"/>
        <v>830</v>
      </c>
      <c r="R43" s="41">
        <f t="shared" si="38"/>
        <v>960</v>
      </c>
      <c r="S43" s="41">
        <f t="shared" si="38"/>
        <v>1090</v>
      </c>
      <c r="T43" s="41">
        <f t="shared" si="38"/>
        <v>1020</v>
      </c>
      <c r="U43" s="41">
        <f t="shared" si="38"/>
        <v>950</v>
      </c>
      <c r="V43" s="41">
        <f t="shared" si="38"/>
        <v>1080</v>
      </c>
      <c r="W43" s="41">
        <f t="shared" si="38"/>
        <v>1010</v>
      </c>
      <c r="X43" s="41">
        <f t="shared" si="38"/>
        <v>810</v>
      </c>
      <c r="Y43" s="41">
        <f t="shared" si="38"/>
        <v>940</v>
      </c>
      <c r="Z43" s="41">
        <f t="shared" si="38"/>
        <v>1070</v>
      </c>
      <c r="AA43" s="41">
        <f t="shared" si="38"/>
        <v>1000</v>
      </c>
      <c r="AB43" s="41">
        <f t="shared" si="38"/>
        <v>930</v>
      </c>
      <c r="AC43" s="41">
        <f t="shared" si="38"/>
        <v>1060</v>
      </c>
      <c r="AD43" s="41">
        <f t="shared" si="38"/>
        <v>990</v>
      </c>
      <c r="AE43" s="41">
        <f t="shared" si="38"/>
        <v>990</v>
      </c>
      <c r="AF43" s="41">
        <f t="shared" si="38"/>
        <v>1120</v>
      </c>
      <c r="AG43" s="41">
        <f t="shared" si="38"/>
        <v>1050</v>
      </c>
      <c r="AH43" s="42">
        <f t="shared" si="38"/>
        <v>1000</v>
      </c>
    </row>
    <row r="44" spans="2:34" ht="19.95" customHeight="1" thickBot="1" x14ac:dyDescent="0.3"/>
    <row r="45" spans="2:34" x14ac:dyDescent="0.25">
      <c r="B45" s="58" t="s">
        <v>5</v>
      </c>
      <c r="C45" s="33" t="s">
        <v>10</v>
      </c>
      <c r="D45" s="51" t="s">
        <v>1</v>
      </c>
      <c r="E45" s="34">
        <f>IF(E$25=1,0,$G$7)</f>
        <v>150</v>
      </c>
      <c r="F45" s="34">
        <f>IF(F$25=1,0,$G$7)</f>
        <v>150</v>
      </c>
      <c r="G45" s="34">
        <f>IF(G$25=1,0,$G$7)</f>
        <v>150</v>
      </c>
      <c r="H45" s="34">
        <f>IF(H$25=1,0,$G$7)</f>
        <v>150</v>
      </c>
      <c r="I45" s="34">
        <f>IF(I$25=1,0,$G$7)</f>
        <v>150</v>
      </c>
      <c r="J45" s="34">
        <f>IF(J$25=1,0,$G$7)</f>
        <v>0</v>
      </c>
      <c r="K45" s="34">
        <f>IF(K$25=1,0,$G$7)</f>
        <v>150</v>
      </c>
      <c r="L45" s="34">
        <f>IF(L$25=1,0,$G$7)</f>
        <v>150</v>
      </c>
      <c r="M45" s="34">
        <f>IF(M$25=1,0,$G$7)</f>
        <v>150</v>
      </c>
      <c r="N45" s="34">
        <f>IF(N$25=1,0,$G$7)</f>
        <v>150</v>
      </c>
      <c r="O45" s="34">
        <f>IF(O$25=1,0,$G$7)</f>
        <v>150</v>
      </c>
      <c r="P45" s="34">
        <f>IF(P$25=1,0,$G$7)</f>
        <v>150</v>
      </c>
      <c r="Q45" s="34">
        <f>IF(Q$25=1,0,$G$7)</f>
        <v>0</v>
      </c>
      <c r="R45" s="34">
        <f>IF(R$25=1,0,$G$7)</f>
        <v>150</v>
      </c>
      <c r="S45" s="34">
        <f>IF(S$25=1,0,$G$7)</f>
        <v>150</v>
      </c>
      <c r="T45" s="34">
        <f>IF(T$25=1,0,$G$7)</f>
        <v>150</v>
      </c>
      <c r="U45" s="34">
        <f>IF(U$25=1,0,$G$7)</f>
        <v>150</v>
      </c>
      <c r="V45" s="34">
        <f>IF(V$25=1,0,$G$7)</f>
        <v>150</v>
      </c>
      <c r="W45" s="34">
        <f>IF(W$25=1,0,$G$7)</f>
        <v>150</v>
      </c>
      <c r="X45" s="34">
        <f>IF(X$25=1,0,$G$7)</f>
        <v>0</v>
      </c>
      <c r="Y45" s="34">
        <f>IF(Y$25=1,0,$G$7)</f>
        <v>150</v>
      </c>
      <c r="Z45" s="34">
        <f>IF(Z$25=1,0,$G$7)</f>
        <v>150</v>
      </c>
      <c r="AA45" s="34">
        <f>IF(AA$25=1,0,$G$7)</f>
        <v>150</v>
      </c>
      <c r="AB45" s="34">
        <f>IF(AB$25=1,0,$G$7)</f>
        <v>150</v>
      </c>
      <c r="AC45" s="34">
        <f>IF(AC$25=1,0,$G$7)</f>
        <v>150</v>
      </c>
      <c r="AD45" s="34">
        <f>IF(AD$25=1,0,$G$7)</f>
        <v>150</v>
      </c>
      <c r="AE45" s="34">
        <f>IF(AE$25=1,0,$G$7)</f>
        <v>0</v>
      </c>
      <c r="AF45" s="34">
        <f>IF(AF$25=1,0,$G$7)</f>
        <v>150</v>
      </c>
      <c r="AG45" s="34">
        <f>IF(AG$25=1,0,$G$7)</f>
        <v>150</v>
      </c>
      <c r="AH45" s="35">
        <f>IF(AH$25=1,0,$G$7)</f>
        <v>150</v>
      </c>
    </row>
    <row r="46" spans="2:34" x14ac:dyDescent="0.25">
      <c r="B46" s="59"/>
      <c r="C46" s="7" t="s">
        <v>33</v>
      </c>
      <c r="D46" s="52" t="s">
        <v>1</v>
      </c>
      <c r="E46" s="2">
        <f>$G$8-E45</f>
        <v>-150</v>
      </c>
      <c r="F46" s="2">
        <f>E51-F45</f>
        <v>-100</v>
      </c>
      <c r="G46" s="2">
        <f t="shared" ref="G46:AH46" si="39">F51-G45</f>
        <v>-50</v>
      </c>
      <c r="H46" s="2">
        <f t="shared" si="39"/>
        <v>0</v>
      </c>
      <c r="I46" s="2">
        <f t="shared" si="39"/>
        <v>50</v>
      </c>
      <c r="J46" s="2">
        <f t="shared" si="39"/>
        <v>50</v>
      </c>
      <c r="K46" s="2">
        <f t="shared" si="39"/>
        <v>-100</v>
      </c>
      <c r="L46" s="2">
        <f t="shared" si="39"/>
        <v>-50</v>
      </c>
      <c r="M46" s="2">
        <f t="shared" si="39"/>
        <v>0</v>
      </c>
      <c r="N46" s="2">
        <f t="shared" si="39"/>
        <v>50</v>
      </c>
      <c r="O46" s="2">
        <f t="shared" si="39"/>
        <v>-100</v>
      </c>
      <c r="P46" s="2">
        <f t="shared" si="39"/>
        <v>-50</v>
      </c>
      <c r="Q46" s="2">
        <f t="shared" si="39"/>
        <v>150</v>
      </c>
      <c r="R46" s="2">
        <f t="shared" si="39"/>
        <v>0</v>
      </c>
      <c r="S46" s="2">
        <f t="shared" si="39"/>
        <v>50</v>
      </c>
      <c r="T46" s="2">
        <f t="shared" si="39"/>
        <v>-100</v>
      </c>
      <c r="U46" s="2">
        <f t="shared" si="39"/>
        <v>-50</v>
      </c>
      <c r="V46" s="2">
        <f t="shared" si="39"/>
        <v>0</v>
      </c>
      <c r="W46" s="2">
        <f t="shared" si="39"/>
        <v>50</v>
      </c>
      <c r="X46" s="2">
        <f t="shared" si="39"/>
        <v>50</v>
      </c>
      <c r="Y46" s="2">
        <f t="shared" si="39"/>
        <v>-100</v>
      </c>
      <c r="Z46" s="2">
        <f t="shared" si="39"/>
        <v>-50</v>
      </c>
      <c r="AA46" s="2">
        <f t="shared" si="39"/>
        <v>0</v>
      </c>
      <c r="AB46" s="2">
        <f t="shared" si="39"/>
        <v>50</v>
      </c>
      <c r="AC46" s="2">
        <f t="shared" si="39"/>
        <v>-100</v>
      </c>
      <c r="AD46" s="2">
        <f t="shared" si="39"/>
        <v>-50</v>
      </c>
      <c r="AE46" s="2">
        <f t="shared" si="39"/>
        <v>150</v>
      </c>
      <c r="AF46" s="2">
        <f t="shared" si="39"/>
        <v>0</v>
      </c>
      <c r="AG46" s="2">
        <f t="shared" si="39"/>
        <v>50</v>
      </c>
      <c r="AH46" s="36">
        <f t="shared" si="39"/>
        <v>-100</v>
      </c>
    </row>
    <row r="47" spans="2:34" x14ac:dyDescent="0.25">
      <c r="B47" s="59"/>
      <c r="C47" s="30" t="s">
        <v>29</v>
      </c>
      <c r="D47" s="53" t="s">
        <v>1</v>
      </c>
      <c r="E47" s="31">
        <f>IF($G$16&lt;$D$2,IF(E$25=1,0,IF(E46&lt;=$G$9,IF(D50&lt;=$G$13,D50,IF(D50&lt;$G$14,D50,$G$14)),0)),$G$14)</f>
        <v>200</v>
      </c>
      <c r="F47" s="31">
        <f>IF($G$16&lt;$D$2,IF(F$25=1,0,IF(F46&lt;=$G$9,IF(E50&lt;=$G$13,E50,IF(E50&lt;$G$14,E50,$G$14)),0)),$G$14)</f>
        <v>200</v>
      </c>
      <c r="G47" s="31">
        <f>IF($G$16&lt;$D$2,IF(G$25=1,0,IF(G46&lt;=$G$9,IF(F50&lt;=$G$13,F50,IF(F50&lt;$G$14,F50,$G$14)),0)),$G$14)</f>
        <v>200</v>
      </c>
      <c r="H47" s="31">
        <f>IF($G$16&lt;$D$2,IF(H$25=1,0,IF(H46&lt;=$G$9,IF(G50&lt;=$G$13,G50,IF(G50&lt;$G$14,G50,$G$14)),0)),$G$14)</f>
        <v>200</v>
      </c>
      <c r="I47" s="31">
        <f>IF($G$16&lt;$D$2,IF(I$25=1,0,IF(I46&lt;=$G$9,IF(H50&lt;=$G$13,H50,IF(H50&lt;$G$14,H50,$G$14)),0)),$G$14)</f>
        <v>0</v>
      </c>
      <c r="J47" s="31">
        <f>IF($G$16&lt;$D$2,IF(J$25=1,0,IF(J46&lt;=$G$9,IF(I50&lt;=$G$13,I50,IF(I50&lt;$G$14,I50,$G$14)),0)),$G$14)</f>
        <v>0</v>
      </c>
      <c r="K47" s="31">
        <f>IF($G$16&lt;$D$2,IF(K$25=1,0,IF(K46&lt;=$G$9,IF(J50&lt;=$G$13,J50,IF(J50&lt;$G$14,J50,$G$14)),0)),$G$14)</f>
        <v>200</v>
      </c>
      <c r="L47" s="31">
        <f>IF($G$16&lt;$D$2,IF(L$25=1,0,IF(L46&lt;=$G$9,IF(K50&lt;=$G$13,K50,IF(K50&lt;$G$14,K50,$G$14)),0)),$G$14)</f>
        <v>200</v>
      </c>
      <c r="M47" s="31">
        <f>IF($G$16&lt;$D$2,IF(M$25=1,0,IF(M46&lt;=$G$9,IF(L50&lt;=$G$13,L50,IF(L50&lt;$G$14,L50,$G$14)),0)),$G$14)</f>
        <v>200</v>
      </c>
      <c r="N47" s="31">
        <f>IF($G$16&lt;$D$2,IF(N$25=1,0,IF(N46&lt;=$G$9,IF(M50&lt;=$G$13,M50,IF(M50&lt;$G$14,M50,$G$14)),0)),$G$14)</f>
        <v>0</v>
      </c>
      <c r="O47" s="31">
        <f>IF($G$16&lt;$D$2,IF(O$25=1,0,IF(O46&lt;=$G$9,IF(N50&lt;=$G$13,N50,IF(N50&lt;$G$14,N50,$G$14)),0)),$G$14)</f>
        <v>200</v>
      </c>
      <c r="P47" s="31">
        <f>IF($G$16&lt;$D$2,IF(P$25=1,0,IF(P46&lt;=$G$9,IF(O50&lt;=$G$13,O50,IF(O50&lt;$G$14,O50,$G$14)),0)),$G$14)</f>
        <v>200</v>
      </c>
      <c r="Q47" s="31">
        <f>IF($G$16&lt;$D$2,IF(Q$25=1,0,IF(Q46&lt;=$G$9,IF(P50&lt;=$G$13,P50,IF(P50&lt;$G$14,P50,$G$14)),0)),$G$14)</f>
        <v>0</v>
      </c>
      <c r="R47" s="31">
        <f>IF($G$16&lt;$D$2,IF(R$25=1,0,IF(R46&lt;=$G$9,IF(Q50&lt;=$G$13,Q50,IF(Q50&lt;$G$14,Q50,$G$14)),0)),$G$14)</f>
        <v>200</v>
      </c>
      <c r="S47" s="31">
        <f>IF($G$16&lt;$D$2,IF(S$25=1,0,IF(S46&lt;=$G$9,IF(R50&lt;=$G$13,R50,IF(R50&lt;$G$14,R50,$G$14)),0)),$G$14)</f>
        <v>0</v>
      </c>
      <c r="T47" s="31">
        <f>IF($G$16&lt;$D$2,IF(T$25=1,0,IF(T46&lt;=$G$9,IF(S50&lt;=$G$13,S50,IF(S50&lt;$G$14,S50,$G$14)),0)),$G$14)</f>
        <v>200</v>
      </c>
      <c r="U47" s="31">
        <f>IF($G$16&lt;$D$2,IF(U$25=1,0,IF(U46&lt;=$G$9,IF(T50&lt;=$G$13,T50,IF(T50&lt;$G$14,T50,$G$14)),0)),$G$14)</f>
        <v>200</v>
      </c>
      <c r="V47" s="31">
        <f>IF($G$16&lt;$D$2,IF(V$25=1,0,IF(V46&lt;=$G$9,IF(U50&lt;=$G$13,U50,IF(U50&lt;$G$14,U50,$G$14)),0)),$G$14)</f>
        <v>200</v>
      </c>
      <c r="W47" s="31">
        <f>IF($G$16&lt;$D$2,IF(W$25=1,0,IF(W46&lt;=$G$9,IF(V50&lt;=$G$13,V50,IF(V50&lt;$G$14,V50,$G$14)),0)),$G$14)</f>
        <v>0</v>
      </c>
      <c r="X47" s="31">
        <f>IF($G$16&lt;$D$2,IF(X$25=1,0,IF(X46&lt;=$G$9,IF(W50&lt;=$G$13,W50,IF(W50&lt;$G$14,W50,$G$14)),0)),$G$14)</f>
        <v>0</v>
      </c>
      <c r="Y47" s="31">
        <f>IF($G$16&lt;$D$2,IF(Y$25=1,0,IF(Y46&lt;=$G$9,IF(X50&lt;=$G$13,X50,IF(X50&lt;$G$14,X50,$G$14)),0)),$G$14)</f>
        <v>200</v>
      </c>
      <c r="Z47" s="31">
        <f>IF($G$16&lt;$D$2,IF(Z$25=1,0,IF(Z46&lt;=$G$9,IF(Y50&lt;=$G$13,Y50,IF(Y50&lt;$G$14,Y50,$G$14)),0)),$G$14)</f>
        <v>200</v>
      </c>
      <c r="AA47" s="31">
        <f>IF($G$16&lt;$D$2,IF(AA$25=1,0,IF(AA46&lt;=$G$9,IF(Z50&lt;=$G$13,Z50,IF(Z50&lt;$G$14,Z50,$G$14)),0)),$G$14)</f>
        <v>200</v>
      </c>
      <c r="AB47" s="31">
        <f>IF($G$16&lt;$D$2,IF(AB$25=1,0,IF(AB46&lt;=$G$9,IF(AA50&lt;=$G$13,AA50,IF(AA50&lt;$G$14,AA50,$G$14)),0)),$G$14)</f>
        <v>0</v>
      </c>
      <c r="AC47" s="31">
        <f>IF($G$16&lt;$D$2,IF(AC$25=1,0,IF(AC46&lt;=$G$9,IF(AB50&lt;=$G$13,AB50,IF(AB50&lt;$G$14,AB50,$G$14)),0)),$G$14)</f>
        <v>200</v>
      </c>
      <c r="AD47" s="31">
        <f>IF($G$16&lt;$D$2,IF(AD$25=1,0,IF(AD46&lt;=$G$9,IF(AC50&lt;=$G$13,AC50,IF(AC50&lt;$G$14,AC50,$G$14)),0)),$G$14)</f>
        <v>200</v>
      </c>
      <c r="AE47" s="31">
        <f>IF($G$16&lt;$D$2,IF(AE$25=1,0,IF(AE46&lt;=$G$9,IF(AD50&lt;=$G$13,AD50,IF(AD50&lt;$G$14,AD50,$G$14)),0)),$G$14)</f>
        <v>0</v>
      </c>
      <c r="AF47" s="31">
        <f>IF($G$16&lt;$D$2,IF(AF$25=1,0,IF(AF46&lt;=$G$9,IF(AE50&lt;=$G$13,AE50,IF(AE50&lt;$G$14,AE50,$G$14)),0)),$G$14)</f>
        <v>200</v>
      </c>
      <c r="AG47" s="31">
        <f>IF($G$16&lt;$D$2,IF(AG$25=1,0,IF(AG46&lt;=$G$9,IF(AF50&lt;=$G$13,AF50,IF(AF50&lt;$G$14,AF50,$G$14)),0)),$G$14)</f>
        <v>0</v>
      </c>
      <c r="AH47" s="37">
        <f>IF($G$16&lt;$D$2,IF(AH$25=1,0,IF(AH46&lt;=$G$9,IF(AG50&lt;=$G$13,AG50,IF(AG50&lt;$G$14,AG50,$G$14)),0)),$G$14)</f>
        <v>100</v>
      </c>
    </row>
    <row r="48" spans="2:34" x14ac:dyDescent="0.25">
      <c r="B48" s="59"/>
      <c r="C48" s="30" t="s">
        <v>30</v>
      </c>
      <c r="D48" s="53" t="s">
        <v>1</v>
      </c>
      <c r="E48" s="31">
        <f>IF($G$18=0,0,IF(E$26&lt;$G$18,0,IF(E$26&lt;$G$18+$G$20,IF($G$22-SUM($D48:D48)&gt;$G$19,$G$19,$G$22-SUM($D48:D48)),$G$22-SUM($D48:D48))))</f>
        <v>0</v>
      </c>
      <c r="F48" s="31">
        <f>IF($G$18=0,0,IF(F$26&lt;$G$18,0,IF(F$26&lt;$G$18+$G$20,IF($G$22-SUM($D48:E48)&gt;$G$19,$G$19,$G$22-SUM($D48:E48)),$G$22-SUM($D48:E48))))</f>
        <v>0</v>
      </c>
      <c r="G48" s="31">
        <f>IF($G$18=0,0,IF(G$26&lt;$G$18,0,IF(G$26&lt;$G$18+$G$20,IF($G$22-SUM($D48:F48)&gt;$G$19,$G$19,$G$22-SUM($D48:F48)),$G$22-SUM($D48:F48))))</f>
        <v>0</v>
      </c>
      <c r="H48" s="31">
        <f>IF($G$18=0,0,IF(H$26&lt;$G$18,0,IF(H$26&lt;$G$18+$G$20,IF($G$22-SUM($D48:G48)&gt;$G$19,$G$19,$G$22-SUM($D48:G48)),$G$22-SUM($D48:G48))))</f>
        <v>0</v>
      </c>
      <c r="I48" s="31">
        <f>IF($G$18=0,0,IF(I$26&lt;$G$18,0,IF(I$26&lt;$G$18+$G$20,IF($G$22-SUM($D48:H48)&gt;$G$19,$G$19,$G$22-SUM($D48:H48)),$G$22-SUM($D48:H48))))</f>
        <v>0</v>
      </c>
      <c r="J48" s="31">
        <f>IF($G$18=0,0,IF(J$26&lt;$G$18,0,IF(J$26&lt;$G$18+$G$20,IF($G$22-SUM($D48:I48)&gt;$G$19,$G$19,$G$22-SUM($D48:I48)),$G$22-SUM($D48:I48))))</f>
        <v>0</v>
      </c>
      <c r="K48" s="31">
        <f>IF($G$18=0,0,IF(K$26&lt;$G$18,0,IF(K$26&lt;$G$18+$G$20,IF($G$22-SUM($D48:J48)&gt;$G$19,$G$19,$G$22-SUM($D48:J48)),$G$22-SUM($D48:J48))))</f>
        <v>0</v>
      </c>
      <c r="L48" s="31">
        <f>IF($G$18=0,0,IF(L$26&lt;$G$18,0,IF(L$26&lt;$G$18+$G$20,IF($G$22-SUM($D48:K48)&gt;$G$19,$G$19,$G$22-SUM($D48:K48)),$G$22-SUM($D48:K48))))</f>
        <v>0</v>
      </c>
      <c r="M48" s="31">
        <f>IF($G$18=0,0,IF(M$26&lt;$G$18,0,IF(M$26&lt;$G$18+$G$20,IF($G$22-SUM($D48:L48)&gt;$G$19,$G$19,$G$22-SUM($D48:L48)),$G$22-SUM($D48:L48))))</f>
        <v>0</v>
      </c>
      <c r="N48" s="31">
        <f>IF($G$18=0,0,IF(N$26&lt;$G$18,0,IF(N$26&lt;$G$18+$G$20,IF($G$22-SUM($D48:M48)&gt;$G$19,$G$19,$G$22-SUM($D48:M48)),$G$22-SUM($D48:M48))))</f>
        <v>0</v>
      </c>
      <c r="O48" s="31">
        <f>IF($G$18=0,0,IF(O$26&lt;$G$18,0,IF(O$26&lt;$G$18+$G$20,IF($G$22-SUM($D48:N48)&gt;$G$19,$G$19,$G$22-SUM($D48:N48)),$G$22-SUM($D48:N48))))</f>
        <v>0</v>
      </c>
      <c r="P48" s="31">
        <f>IF($G$18=0,0,IF(P$26&lt;$G$18,0,IF(P$26&lt;$G$18+$G$20,IF($G$22-SUM($D48:O48)&gt;$G$19,$G$19,$G$22-SUM($D48:O48)),$G$22-SUM($D48:O48))))</f>
        <v>0</v>
      </c>
      <c r="Q48" s="31">
        <f>IF($G$18=0,0,IF(Q$26&lt;$G$18,0,IF(Q$26&lt;$G$18+$G$20,IF($G$22-SUM($D48:P48)&gt;$G$19,$G$19,$G$22-SUM($D48:P48)),$G$22-SUM($D48:P48))))</f>
        <v>0</v>
      </c>
      <c r="R48" s="31">
        <f>IF($G$18=0,0,IF(R$26&lt;$G$18,0,IF(R$26&lt;$G$18+$G$20,IF($G$22-SUM($D48:Q48)&gt;$G$19,$G$19,$G$22-SUM($D48:Q48)),$G$22-SUM($D48:Q48))))</f>
        <v>0</v>
      </c>
      <c r="S48" s="31">
        <f>IF($G$18=0,0,IF(S$26&lt;$G$18,0,IF(S$26&lt;$G$18+$G$20,IF($G$22-SUM($D48:R48)&gt;$G$19,$G$19,$G$22-SUM($D48:R48)),$G$22-SUM($D48:R48))))</f>
        <v>0</v>
      </c>
      <c r="T48" s="31">
        <f>IF($G$18=0,0,IF(T$26&lt;$G$18,0,IF(T$26&lt;$G$18+$G$20,IF($G$22-SUM($D48:S48)&gt;$G$19,$G$19,$G$22-SUM($D48:S48)),$G$22-SUM($D48:S48))))</f>
        <v>0</v>
      </c>
      <c r="U48" s="31">
        <f>IF($G$18=0,0,IF(U$26&lt;$G$18,0,IF(U$26&lt;$G$18+$G$20,IF($G$22-SUM($D48:T48)&gt;$G$19,$G$19,$G$22-SUM($D48:T48)),$G$22-SUM($D48:T48))))</f>
        <v>0</v>
      </c>
      <c r="V48" s="31">
        <f>IF($G$18=0,0,IF(V$26&lt;$G$18,0,IF(V$26&lt;$G$18+$G$20,IF($G$22-SUM($D48:U48)&gt;$G$19,$G$19,$G$22-SUM($D48:U48)),$G$22-SUM($D48:U48))))</f>
        <v>0</v>
      </c>
      <c r="W48" s="31">
        <f>IF($G$18=0,0,IF(W$26&lt;$G$18,0,IF(W$26&lt;$G$18+$G$20,IF($G$22-SUM($D48:V48)&gt;$G$19,$G$19,$G$22-SUM($D48:V48)),$G$22-SUM($D48:V48))))</f>
        <v>0</v>
      </c>
      <c r="X48" s="31">
        <f>IF($G$18=0,0,IF(X$26&lt;$G$18,0,IF(X$26&lt;$G$18+$G$20,IF($G$22-SUM($D48:W48)&gt;$G$19,$G$19,$G$22-SUM($D48:W48)),$G$22-SUM($D48:W48))))</f>
        <v>0</v>
      </c>
      <c r="Y48" s="31">
        <f>IF($G$18=0,0,IF(Y$26&lt;$G$18,0,IF(Y$26&lt;$G$18+$G$20,IF($G$22-SUM($D48:X48)&gt;$G$19,$G$19,$G$22-SUM($D48:X48)),$G$22-SUM($D48:X48))))</f>
        <v>0</v>
      </c>
      <c r="Z48" s="31">
        <f>IF($G$18=0,0,IF(Z$26&lt;$G$18,0,IF(Z$26&lt;$G$18+$G$20,IF($G$22-SUM($D48:Y48)&gt;$G$19,$G$19,$G$22-SUM($D48:Y48)),$G$22-SUM($D48:Y48))))</f>
        <v>0</v>
      </c>
      <c r="AA48" s="31">
        <f>IF($G$18=0,0,IF(AA$26&lt;$G$18,0,IF(AA$26&lt;$G$18+$G$20,IF($G$22-SUM($D48:Z48)&gt;$G$19,$G$19,$G$22-SUM($D48:Z48)),$G$22-SUM($D48:Z48))))</f>
        <v>0</v>
      </c>
      <c r="AB48" s="31">
        <f>IF($G$18=0,0,IF(AB$26&lt;$G$18,0,IF(AB$26&lt;$G$18+$G$20,IF($G$22-SUM($D48:AA48)&gt;$G$19,$G$19,$G$22-SUM($D48:AA48)),$G$22-SUM($D48:AA48))))</f>
        <v>0</v>
      </c>
      <c r="AC48" s="31">
        <f>IF($G$18=0,0,IF(AC$26&lt;$G$18,0,IF(AC$26&lt;$G$18+$G$20,IF($G$22-SUM($D48:AB48)&gt;$G$19,$G$19,$G$22-SUM($D48:AB48)),$G$22-SUM($D48:AB48))))</f>
        <v>0</v>
      </c>
      <c r="AD48" s="31">
        <f>IF($G$18=0,0,IF(AD$26&lt;$G$18,0,IF(AD$26&lt;$G$18+$G$20,IF($G$22-SUM($D48:AC48)&gt;$G$19,$G$19,$G$22-SUM($D48:AC48)),$G$22-SUM($D48:AC48))))</f>
        <v>0</v>
      </c>
      <c r="AE48" s="31">
        <f>IF($G$18=0,0,IF(AE$26&lt;$G$18,0,IF(AE$26&lt;$G$18+$G$20,IF($G$22-SUM($D48:AD48)&gt;$G$19,$G$19,$G$22-SUM($D48:AD48)),$G$22-SUM($D48:AD48))))</f>
        <v>0</v>
      </c>
      <c r="AF48" s="31">
        <f>IF($G$18=0,0,IF(AF$26&lt;$G$18,0,IF(AF$26&lt;$G$18+$G$20,IF($G$22-SUM($D48:AE48)&gt;$G$19,$G$19,$G$22-SUM($D48:AE48)),$G$22-SUM($D48:AE48))))</f>
        <v>0</v>
      </c>
      <c r="AG48" s="31">
        <f>IF($G$18=0,0,IF(AG$26&lt;$G$18,0,IF(AG$26&lt;$G$18+$G$20,IF($G$22-SUM($D48:AF48)&gt;$G$19,$G$19,$G$22-SUM($D48:AF48)),$G$22-SUM($D48:AF48))))</f>
        <v>0</v>
      </c>
      <c r="AH48" s="37">
        <f>IF($G$18=0,0,IF(AH$26&lt;$G$18,0,IF(AH$26&lt;$G$18+$G$20,IF($G$22-SUM($D48:AG48)&gt;$G$19,$G$19,$G$22-SUM($D48:AG48)),$G$22-SUM($D48:AG48))))</f>
        <v>0</v>
      </c>
    </row>
    <row r="49" spans="2:34" x14ac:dyDescent="0.25">
      <c r="B49" s="59"/>
      <c r="C49" s="25" t="s">
        <v>31</v>
      </c>
      <c r="D49" s="54" t="s">
        <v>1</v>
      </c>
      <c r="E49" s="26">
        <f>SUM(E47:E48)</f>
        <v>200</v>
      </c>
      <c r="F49" s="26">
        <f t="shared" ref="F49:AH49" si="40">SUM(F47:F48)</f>
        <v>200</v>
      </c>
      <c r="G49" s="26">
        <f t="shared" si="40"/>
        <v>200</v>
      </c>
      <c r="H49" s="26">
        <f t="shared" si="40"/>
        <v>200</v>
      </c>
      <c r="I49" s="26">
        <f t="shared" si="40"/>
        <v>0</v>
      </c>
      <c r="J49" s="26">
        <f t="shared" si="40"/>
        <v>0</v>
      </c>
      <c r="K49" s="26">
        <f t="shared" si="40"/>
        <v>200</v>
      </c>
      <c r="L49" s="26">
        <f t="shared" si="40"/>
        <v>200</v>
      </c>
      <c r="M49" s="26">
        <f t="shared" si="40"/>
        <v>200</v>
      </c>
      <c r="N49" s="26">
        <f t="shared" si="40"/>
        <v>0</v>
      </c>
      <c r="O49" s="26">
        <f t="shared" si="40"/>
        <v>200</v>
      </c>
      <c r="P49" s="26">
        <f t="shared" si="40"/>
        <v>200</v>
      </c>
      <c r="Q49" s="26">
        <f t="shared" si="40"/>
        <v>0</v>
      </c>
      <c r="R49" s="26">
        <f t="shared" si="40"/>
        <v>200</v>
      </c>
      <c r="S49" s="26">
        <f t="shared" si="40"/>
        <v>0</v>
      </c>
      <c r="T49" s="26">
        <f t="shared" si="40"/>
        <v>200</v>
      </c>
      <c r="U49" s="26">
        <f t="shared" si="40"/>
        <v>200</v>
      </c>
      <c r="V49" s="26">
        <f t="shared" si="40"/>
        <v>200</v>
      </c>
      <c r="W49" s="26">
        <f t="shared" si="40"/>
        <v>0</v>
      </c>
      <c r="X49" s="26">
        <f t="shared" si="40"/>
        <v>0</v>
      </c>
      <c r="Y49" s="26">
        <f t="shared" si="40"/>
        <v>200</v>
      </c>
      <c r="Z49" s="26">
        <f t="shared" si="40"/>
        <v>200</v>
      </c>
      <c r="AA49" s="26">
        <f t="shared" si="40"/>
        <v>200</v>
      </c>
      <c r="AB49" s="26">
        <f t="shared" si="40"/>
        <v>0</v>
      </c>
      <c r="AC49" s="26">
        <f t="shared" si="40"/>
        <v>200</v>
      </c>
      <c r="AD49" s="26">
        <f t="shared" si="40"/>
        <v>200</v>
      </c>
      <c r="AE49" s="26">
        <f t="shared" si="40"/>
        <v>0</v>
      </c>
      <c r="AF49" s="26">
        <f t="shared" si="40"/>
        <v>200</v>
      </c>
      <c r="AG49" s="26">
        <f t="shared" si="40"/>
        <v>0</v>
      </c>
      <c r="AH49" s="43">
        <f t="shared" si="40"/>
        <v>100</v>
      </c>
    </row>
    <row r="50" spans="2:34" x14ac:dyDescent="0.25">
      <c r="B50" s="59"/>
      <c r="C50" s="44" t="s">
        <v>39</v>
      </c>
      <c r="D50" s="55" t="s">
        <v>1</v>
      </c>
      <c r="E50" s="45">
        <f>$G$6-SUM($D49:E49)</f>
        <v>3700</v>
      </c>
      <c r="F50" s="45">
        <f>$G$6-SUM($D49:F49)</f>
        <v>3500</v>
      </c>
      <c r="G50" s="45">
        <f>$G$6-SUM($D49:G49)</f>
        <v>3300</v>
      </c>
      <c r="H50" s="45">
        <f>$G$6-SUM($D49:H49)</f>
        <v>3100</v>
      </c>
      <c r="I50" s="45">
        <f>$G$6-SUM($D49:I49)</f>
        <v>3100</v>
      </c>
      <c r="J50" s="45">
        <f>$G$6-SUM($D49:J49)</f>
        <v>3100</v>
      </c>
      <c r="K50" s="45">
        <f>$G$6-SUM($D49:K49)</f>
        <v>2900</v>
      </c>
      <c r="L50" s="45">
        <f>$G$6-SUM($D49:L49)</f>
        <v>2700</v>
      </c>
      <c r="M50" s="45">
        <f>$G$6-SUM($D49:M49)</f>
        <v>2500</v>
      </c>
      <c r="N50" s="45">
        <f>$G$6-SUM($D49:N49)</f>
        <v>2500</v>
      </c>
      <c r="O50" s="45">
        <f>$G$6-SUM($D49:O49)</f>
        <v>2300</v>
      </c>
      <c r="P50" s="45">
        <f>$G$6-SUM($D49:P49)</f>
        <v>2100</v>
      </c>
      <c r="Q50" s="45">
        <f>$G$6-SUM($D49:Q49)</f>
        <v>2100</v>
      </c>
      <c r="R50" s="45">
        <f>$G$6-SUM($D49:R49)</f>
        <v>1900</v>
      </c>
      <c r="S50" s="45">
        <f>$G$6-SUM($D49:S49)</f>
        <v>1900</v>
      </c>
      <c r="T50" s="45">
        <f>$G$6-SUM($D49:T49)</f>
        <v>1700</v>
      </c>
      <c r="U50" s="45">
        <f>$G$6-SUM($D49:U49)</f>
        <v>1500</v>
      </c>
      <c r="V50" s="45">
        <f>$G$6-SUM($D49:V49)</f>
        <v>1300</v>
      </c>
      <c r="W50" s="45">
        <f>$G$6-SUM($D49:W49)</f>
        <v>1300</v>
      </c>
      <c r="X50" s="45">
        <f>$G$6-SUM($D49:X49)</f>
        <v>1300</v>
      </c>
      <c r="Y50" s="45">
        <f>$G$6-SUM($D49:Y49)</f>
        <v>1100</v>
      </c>
      <c r="Z50" s="45">
        <f>$G$6-SUM($D49:Z49)</f>
        <v>900</v>
      </c>
      <c r="AA50" s="45">
        <f>$G$6-SUM($D49:AA49)</f>
        <v>700</v>
      </c>
      <c r="AB50" s="45">
        <f>$G$6-SUM($D49:AB49)</f>
        <v>700</v>
      </c>
      <c r="AC50" s="45">
        <f>$G$6-SUM($D49:AC49)</f>
        <v>500</v>
      </c>
      <c r="AD50" s="45">
        <f>$G$6-SUM($D49:AD49)</f>
        <v>300</v>
      </c>
      <c r="AE50" s="45">
        <f>$G$6-SUM($D49:AE49)</f>
        <v>300</v>
      </c>
      <c r="AF50" s="45">
        <f>$G$6-SUM($D49:AF49)</f>
        <v>100</v>
      </c>
      <c r="AG50" s="45">
        <f>$G$6-SUM($D49:AG49)</f>
        <v>100</v>
      </c>
      <c r="AH50" s="46">
        <f>$G$6-SUM($D49:AH49)</f>
        <v>0</v>
      </c>
    </row>
    <row r="51" spans="2:34" x14ac:dyDescent="0.25">
      <c r="B51" s="59"/>
      <c r="C51" s="29" t="s">
        <v>32</v>
      </c>
      <c r="D51" s="56" t="s">
        <v>1</v>
      </c>
      <c r="E51" s="13">
        <f>E46+E49</f>
        <v>50</v>
      </c>
      <c r="F51" s="13">
        <f>F46+F49</f>
        <v>100</v>
      </c>
      <c r="G51" s="13">
        <f t="shared" ref="G51:AH51" si="41">G46+G49</f>
        <v>150</v>
      </c>
      <c r="H51" s="13">
        <f t="shared" si="41"/>
        <v>200</v>
      </c>
      <c r="I51" s="13">
        <f t="shared" si="41"/>
        <v>50</v>
      </c>
      <c r="J51" s="13">
        <f t="shared" si="41"/>
        <v>50</v>
      </c>
      <c r="K51" s="13">
        <f t="shared" si="41"/>
        <v>100</v>
      </c>
      <c r="L51" s="13">
        <f t="shared" si="41"/>
        <v>150</v>
      </c>
      <c r="M51" s="13">
        <f t="shared" si="41"/>
        <v>200</v>
      </c>
      <c r="N51" s="13">
        <f t="shared" si="41"/>
        <v>50</v>
      </c>
      <c r="O51" s="13">
        <f t="shared" si="41"/>
        <v>100</v>
      </c>
      <c r="P51" s="13">
        <f t="shared" si="41"/>
        <v>150</v>
      </c>
      <c r="Q51" s="13">
        <f t="shared" si="41"/>
        <v>150</v>
      </c>
      <c r="R51" s="13">
        <f t="shared" si="41"/>
        <v>200</v>
      </c>
      <c r="S51" s="13">
        <f t="shared" si="41"/>
        <v>50</v>
      </c>
      <c r="T51" s="13">
        <f t="shared" si="41"/>
        <v>100</v>
      </c>
      <c r="U51" s="13">
        <f t="shared" si="41"/>
        <v>150</v>
      </c>
      <c r="V51" s="13">
        <f t="shared" si="41"/>
        <v>200</v>
      </c>
      <c r="W51" s="13">
        <f t="shared" si="41"/>
        <v>50</v>
      </c>
      <c r="X51" s="13">
        <f t="shared" si="41"/>
        <v>50</v>
      </c>
      <c r="Y51" s="13">
        <f t="shared" si="41"/>
        <v>100</v>
      </c>
      <c r="Z51" s="13">
        <f t="shared" si="41"/>
        <v>150</v>
      </c>
      <c r="AA51" s="13">
        <f t="shared" si="41"/>
        <v>200</v>
      </c>
      <c r="AB51" s="13">
        <f t="shared" si="41"/>
        <v>50</v>
      </c>
      <c r="AC51" s="13">
        <f t="shared" si="41"/>
        <v>100</v>
      </c>
      <c r="AD51" s="13">
        <f t="shared" si="41"/>
        <v>150</v>
      </c>
      <c r="AE51" s="13">
        <f t="shared" si="41"/>
        <v>150</v>
      </c>
      <c r="AF51" s="13">
        <f t="shared" si="41"/>
        <v>200</v>
      </c>
      <c r="AG51" s="13">
        <f t="shared" si="41"/>
        <v>50</v>
      </c>
      <c r="AH51" s="39">
        <f t="shared" si="41"/>
        <v>0</v>
      </c>
    </row>
    <row r="52" spans="2:34" ht="14.4" thickBot="1" x14ac:dyDescent="0.3">
      <c r="B52" s="60"/>
      <c r="C52" s="40" t="s">
        <v>12</v>
      </c>
      <c r="D52" s="57" t="s">
        <v>1</v>
      </c>
      <c r="E52" s="41">
        <f>$G$10-E46</f>
        <v>1150</v>
      </c>
      <c r="F52" s="41">
        <f t="shared" ref="F52:AH52" si="42">$G$10-F46</f>
        <v>1100</v>
      </c>
      <c r="G52" s="41">
        <f t="shared" si="42"/>
        <v>1050</v>
      </c>
      <c r="H52" s="41">
        <f t="shared" si="42"/>
        <v>1000</v>
      </c>
      <c r="I52" s="41">
        <f t="shared" si="42"/>
        <v>950</v>
      </c>
      <c r="J52" s="41">
        <f t="shared" si="42"/>
        <v>950</v>
      </c>
      <c r="K52" s="41">
        <f t="shared" si="42"/>
        <v>1100</v>
      </c>
      <c r="L52" s="41">
        <f t="shared" si="42"/>
        <v>1050</v>
      </c>
      <c r="M52" s="41">
        <f t="shared" si="42"/>
        <v>1000</v>
      </c>
      <c r="N52" s="41">
        <f t="shared" si="42"/>
        <v>950</v>
      </c>
      <c r="O52" s="41">
        <f t="shared" si="42"/>
        <v>1100</v>
      </c>
      <c r="P52" s="41">
        <f t="shared" si="42"/>
        <v>1050</v>
      </c>
      <c r="Q52" s="41">
        <f t="shared" si="42"/>
        <v>850</v>
      </c>
      <c r="R52" s="41">
        <f t="shared" si="42"/>
        <v>1000</v>
      </c>
      <c r="S52" s="41">
        <f t="shared" si="42"/>
        <v>950</v>
      </c>
      <c r="T52" s="41">
        <f t="shared" si="42"/>
        <v>1100</v>
      </c>
      <c r="U52" s="41">
        <f t="shared" si="42"/>
        <v>1050</v>
      </c>
      <c r="V52" s="41">
        <f t="shared" si="42"/>
        <v>1000</v>
      </c>
      <c r="W52" s="41">
        <f t="shared" si="42"/>
        <v>950</v>
      </c>
      <c r="X52" s="41">
        <f t="shared" si="42"/>
        <v>950</v>
      </c>
      <c r="Y52" s="41">
        <f t="shared" si="42"/>
        <v>1100</v>
      </c>
      <c r="Z52" s="41">
        <f t="shared" si="42"/>
        <v>1050</v>
      </c>
      <c r="AA52" s="41">
        <f t="shared" si="42"/>
        <v>1000</v>
      </c>
      <c r="AB52" s="41">
        <f t="shared" si="42"/>
        <v>950</v>
      </c>
      <c r="AC52" s="41">
        <f t="shared" si="42"/>
        <v>1100</v>
      </c>
      <c r="AD52" s="41">
        <f t="shared" si="42"/>
        <v>1050</v>
      </c>
      <c r="AE52" s="41">
        <f t="shared" si="42"/>
        <v>850</v>
      </c>
      <c r="AF52" s="41">
        <f t="shared" si="42"/>
        <v>1000</v>
      </c>
      <c r="AG52" s="41">
        <f t="shared" si="42"/>
        <v>950</v>
      </c>
      <c r="AH52" s="42">
        <f t="shared" si="42"/>
        <v>1100</v>
      </c>
    </row>
    <row r="53" spans="2:34" ht="19.95" customHeight="1" thickBot="1" x14ac:dyDescent="0.3">
      <c r="D53" s="9"/>
    </row>
    <row r="54" spans="2:34" ht="13.8" customHeight="1" x14ac:dyDescent="0.25">
      <c r="B54" s="61" t="s">
        <v>3</v>
      </c>
      <c r="C54" s="33" t="s">
        <v>10</v>
      </c>
      <c r="D54" s="51" t="s">
        <v>1</v>
      </c>
      <c r="E54" s="34">
        <f>IF(E$25=1,0,$H$7)</f>
        <v>200</v>
      </c>
      <c r="F54" s="34">
        <f>IF(F$25=1,0,$H$7)</f>
        <v>200</v>
      </c>
      <c r="G54" s="34">
        <f>IF(G$25=1,0,$H$7)</f>
        <v>200</v>
      </c>
      <c r="H54" s="34">
        <f>IF(H$25=1,0,$H$7)</f>
        <v>200</v>
      </c>
      <c r="I54" s="34">
        <f>IF(I$25=1,0,$H$7)</f>
        <v>200</v>
      </c>
      <c r="J54" s="34">
        <f>IF(J$25=1,0,$H$7)</f>
        <v>0</v>
      </c>
      <c r="K54" s="34">
        <f>IF(K$25=1,0,$H$7)</f>
        <v>200</v>
      </c>
      <c r="L54" s="34">
        <f>IF(L$25=1,0,$H$7)</f>
        <v>200</v>
      </c>
      <c r="M54" s="34">
        <f>IF(M$25=1,0,$H$7)</f>
        <v>200</v>
      </c>
      <c r="N54" s="34">
        <f>IF(N$25=1,0,$H$7)</f>
        <v>200</v>
      </c>
      <c r="O54" s="34">
        <f>IF(O$25=1,0,$H$7)</f>
        <v>200</v>
      </c>
      <c r="P54" s="34">
        <f>IF(P$25=1,0,$H$7)</f>
        <v>200</v>
      </c>
      <c r="Q54" s="34">
        <f>IF(Q$25=1,0,$H$7)</f>
        <v>0</v>
      </c>
      <c r="R54" s="34">
        <f>IF(R$25=1,0,$H$7)</f>
        <v>200</v>
      </c>
      <c r="S54" s="34">
        <f>IF(S$25=1,0,$H$7)</f>
        <v>200</v>
      </c>
      <c r="T54" s="34">
        <f>IF(T$25=1,0,$H$7)</f>
        <v>200</v>
      </c>
      <c r="U54" s="34">
        <f>IF(U$25=1,0,$H$7)</f>
        <v>200</v>
      </c>
      <c r="V54" s="34">
        <f>IF(V$25=1,0,$H$7)</f>
        <v>200</v>
      </c>
      <c r="W54" s="34">
        <f>IF(W$25=1,0,$H$7)</f>
        <v>200</v>
      </c>
      <c r="X54" s="34">
        <f>IF(X$25=1,0,$H$7)</f>
        <v>0</v>
      </c>
      <c r="Y54" s="34">
        <f>IF(Y$25=1,0,$H$7)</f>
        <v>200</v>
      </c>
      <c r="Z54" s="34">
        <f>IF(Z$25=1,0,$H$7)</f>
        <v>200</v>
      </c>
      <c r="AA54" s="34">
        <f>IF(AA$25=1,0,$H$7)</f>
        <v>200</v>
      </c>
      <c r="AB54" s="34">
        <f>IF(AB$25=1,0,$H$7)</f>
        <v>200</v>
      </c>
      <c r="AC54" s="34">
        <f>IF(AC$25=1,0,$H$7)</f>
        <v>200</v>
      </c>
      <c r="AD54" s="34">
        <f>IF(AD$25=1,0,$H$7)</f>
        <v>200</v>
      </c>
      <c r="AE54" s="34">
        <f>IF(AE$25=1,0,$H$7)</f>
        <v>0</v>
      </c>
      <c r="AF54" s="34">
        <f>IF(AF$25=1,0,$H$7)</f>
        <v>200</v>
      </c>
      <c r="AG54" s="34">
        <f>IF(AG$25=1,0,$H$7)</f>
        <v>200</v>
      </c>
      <c r="AH54" s="35">
        <f>IF(AH$25=1,0,$H$7)</f>
        <v>200</v>
      </c>
    </row>
    <row r="55" spans="2:34" x14ac:dyDescent="0.25">
      <c r="B55" s="62"/>
      <c r="C55" s="7" t="s">
        <v>33</v>
      </c>
      <c r="D55" s="52" t="s">
        <v>1</v>
      </c>
      <c r="E55" s="2">
        <f>$H$8-E54</f>
        <v>750</v>
      </c>
      <c r="F55" s="2">
        <f>E60-F54</f>
        <v>783.33333333333326</v>
      </c>
      <c r="G55" s="2">
        <f t="shared" ref="G55:AH55" si="43">F60-G54</f>
        <v>816.66666666666652</v>
      </c>
      <c r="H55" s="2">
        <f t="shared" si="43"/>
        <v>849.99999999999977</v>
      </c>
      <c r="I55" s="2">
        <f t="shared" si="43"/>
        <v>883.33333333333303</v>
      </c>
      <c r="J55" s="2">
        <f t="shared" si="43"/>
        <v>1116.6666666666663</v>
      </c>
      <c r="K55" s="2">
        <f t="shared" si="43"/>
        <v>1149.9999999999995</v>
      </c>
      <c r="L55" s="2">
        <f t="shared" si="43"/>
        <v>1183.3333333333328</v>
      </c>
      <c r="M55" s="2">
        <f t="shared" si="43"/>
        <v>1216.6666666666661</v>
      </c>
      <c r="N55" s="2">
        <f t="shared" si="43"/>
        <v>1249.9999999999993</v>
      </c>
      <c r="O55" s="2">
        <f t="shared" si="43"/>
        <v>1283.3333333333326</v>
      </c>
      <c r="P55" s="2">
        <f t="shared" si="43"/>
        <v>1316.6666666666658</v>
      </c>
      <c r="Q55" s="2">
        <f t="shared" si="43"/>
        <v>1549.9999999999991</v>
      </c>
      <c r="R55" s="2">
        <f t="shared" si="43"/>
        <v>1583.3333333333323</v>
      </c>
      <c r="S55" s="2">
        <f t="shared" si="43"/>
        <v>1616.6666666666656</v>
      </c>
      <c r="T55" s="2">
        <f t="shared" si="43"/>
        <v>1649.9999999999989</v>
      </c>
      <c r="U55" s="2">
        <f t="shared" si="43"/>
        <v>1599.9999999999989</v>
      </c>
      <c r="V55" s="2">
        <f t="shared" si="43"/>
        <v>1549.9999999999989</v>
      </c>
      <c r="W55" s="2">
        <f t="shared" si="43"/>
        <v>1499.9999999999989</v>
      </c>
      <c r="X55" s="2">
        <f t="shared" si="43"/>
        <v>1649.9999999999989</v>
      </c>
      <c r="Y55" s="2">
        <f t="shared" si="43"/>
        <v>1599.9999999999989</v>
      </c>
      <c r="Z55" s="2">
        <f t="shared" si="43"/>
        <v>1549.9999999999989</v>
      </c>
      <c r="AA55" s="2">
        <f t="shared" si="43"/>
        <v>1499.9999999999989</v>
      </c>
      <c r="AB55" s="2">
        <f t="shared" si="43"/>
        <v>1449.9999999999989</v>
      </c>
      <c r="AC55" s="2">
        <f t="shared" si="43"/>
        <v>1399.9999999999989</v>
      </c>
      <c r="AD55" s="2">
        <f t="shared" si="43"/>
        <v>1349.9999999999989</v>
      </c>
      <c r="AE55" s="2">
        <f t="shared" si="43"/>
        <v>1499.9999999999989</v>
      </c>
      <c r="AF55" s="2">
        <f t="shared" si="43"/>
        <v>1449.9999999999989</v>
      </c>
      <c r="AG55" s="2">
        <f t="shared" si="43"/>
        <v>1399.9999999999989</v>
      </c>
      <c r="AH55" s="36">
        <f t="shared" si="43"/>
        <v>1349.9999999999989</v>
      </c>
    </row>
    <row r="56" spans="2:34" x14ac:dyDescent="0.25">
      <c r="B56" s="62"/>
      <c r="C56" s="30" t="s">
        <v>29</v>
      </c>
      <c r="D56" s="53" t="s">
        <v>1</v>
      </c>
      <c r="E56" s="31">
        <f>IF($H$16&lt;$D$2,IF(E$25=1,0,IF(E55&lt;=$H$9,IF(D59&lt;=$H$13,D59,IF(D59&lt;$H$14,D59,$H$14)),0)),$H$14)</f>
        <v>150</v>
      </c>
      <c r="F56" s="31">
        <f>IF($H$16&lt;$D$2,IF(F$25=1,0,IF(F55&lt;=$H$9,IF(E59&lt;=$H$13,E59,IF(E59&lt;$H$14,E59,$H$14)),0)),$H$14)</f>
        <v>150</v>
      </c>
      <c r="G56" s="31">
        <f>IF($H$16&lt;$D$2,IF(G$25=1,0,IF(G55&lt;=$H$9,IF(F59&lt;=$H$13,F59,IF(F59&lt;$H$14,F59,$H$14)),0)),$H$14)</f>
        <v>150</v>
      </c>
      <c r="H56" s="31">
        <f>IF($H$16&lt;$D$2,IF(H$25=1,0,IF(H55&lt;=$H$9,IF(G59&lt;=$H$13,G59,IF(G59&lt;$H$14,G59,$H$14)),0)),$H$14)</f>
        <v>150</v>
      </c>
      <c r="I56" s="31">
        <f>IF($H$16&lt;$D$2,IF(I$25=1,0,IF(I55&lt;=$H$9,IF(H59&lt;=$H$13,H59,IF(H59&lt;$H$14,H59,$H$14)),0)),$H$14)</f>
        <v>150</v>
      </c>
      <c r="J56" s="31">
        <f>IF($H$16&lt;$D$2,IF(J$25=1,0,IF(J55&lt;=$H$9,IF(I59&lt;=$H$13,I59,IF(I59&lt;$H$14,I59,$H$14)),0)),$H$14)</f>
        <v>150</v>
      </c>
      <c r="K56" s="31">
        <f>IF($H$16&lt;$D$2,IF(K$25=1,0,IF(K55&lt;=$H$9,IF(J59&lt;=$H$13,J59,IF(J59&lt;$H$14,J59,$H$14)),0)),$H$14)</f>
        <v>150</v>
      </c>
      <c r="L56" s="31">
        <f>IF($H$16&lt;$D$2,IF(L$25=1,0,IF(L55&lt;=$H$9,IF(K59&lt;=$H$13,K59,IF(K59&lt;$H$14,K59,$H$14)),0)),$H$14)</f>
        <v>150</v>
      </c>
      <c r="M56" s="31">
        <f>IF($H$16&lt;$D$2,IF(M$25=1,0,IF(M55&lt;=$H$9,IF(L59&lt;=$H$13,L59,IF(L59&lt;$H$14,L59,$H$14)),0)),$H$14)</f>
        <v>150</v>
      </c>
      <c r="N56" s="31">
        <f>IF($H$16&lt;$D$2,IF(N$25=1,0,IF(N55&lt;=$H$9,IF(M59&lt;=$H$13,M59,IF(M59&lt;$H$14,M59,$H$14)),0)),$H$14)</f>
        <v>150</v>
      </c>
      <c r="O56" s="31">
        <f>IF($H$16&lt;$D$2,IF(O$25=1,0,IF(O55&lt;=$H$9,IF(N59&lt;=$H$13,N59,IF(N59&lt;$H$14,N59,$H$14)),0)),$H$14)</f>
        <v>150</v>
      </c>
      <c r="P56" s="31">
        <f>IF($H$16&lt;$D$2,IF(P$25=1,0,IF(P55&lt;=$H$9,IF(O59&lt;=$H$13,O59,IF(O59&lt;$H$14,O59,$H$14)),0)),$H$14)</f>
        <v>150</v>
      </c>
      <c r="Q56" s="31">
        <f>IF($H$16&lt;$D$2,IF(Q$25=1,0,IF(Q55&lt;=$H$9,IF(P59&lt;=$H$13,P59,IF(P59&lt;$H$14,P59,$H$14)),0)),$H$14)</f>
        <v>150</v>
      </c>
      <c r="R56" s="31">
        <f>IF($H$16&lt;$D$2,IF(R$25=1,0,IF(R55&lt;=$H$9,IF(Q59&lt;=$H$13,Q59,IF(Q59&lt;$H$14,Q59,$H$14)),0)),$H$14)</f>
        <v>150</v>
      </c>
      <c r="S56" s="31">
        <f>IF($H$16&lt;$D$2,IF(S$25=1,0,IF(S55&lt;=$H$9,IF(R59&lt;=$H$13,R59,IF(R59&lt;$H$14,R59,$H$14)),0)),$H$14)</f>
        <v>150</v>
      </c>
      <c r="T56" s="31">
        <f>IF($H$16&lt;$D$2,IF(T$25=1,0,IF(T55&lt;=$H$9,IF(S59&lt;=$H$13,S59,IF(S59&lt;$H$14,S59,$H$14)),0)),$H$14)</f>
        <v>150</v>
      </c>
      <c r="U56" s="31">
        <f>IF($H$16&lt;$D$2,IF(U$25=1,0,IF(U55&lt;=$H$9,IF(T59&lt;=$H$13,T59,IF(T59&lt;$H$14,T59,$H$14)),0)),$H$14)</f>
        <v>150</v>
      </c>
      <c r="V56" s="31">
        <f>IF($H$16&lt;$D$2,IF(V$25=1,0,IF(V55&lt;=$H$9,IF(U59&lt;=$H$13,U59,IF(U59&lt;$H$14,U59,$H$14)),0)),$H$14)</f>
        <v>150</v>
      </c>
      <c r="W56" s="31">
        <f>IF($H$16&lt;$D$2,IF(W$25=1,0,IF(W55&lt;=$H$9,IF(V59&lt;=$H$13,V59,IF(V59&lt;$H$14,V59,$H$14)),0)),$H$14)</f>
        <v>150</v>
      </c>
      <c r="X56" s="31">
        <f>IF($H$16&lt;$D$2,IF(X$25=1,0,IF(X55&lt;=$H$9,IF(W59&lt;=$H$13,W59,IF(W59&lt;$H$14,W59,$H$14)),0)),$H$14)</f>
        <v>150</v>
      </c>
      <c r="Y56" s="31">
        <f>IF($H$16&lt;$D$2,IF(Y$25=1,0,IF(Y55&lt;=$H$9,IF(X59&lt;=$H$13,X59,IF(X59&lt;$H$14,X59,$H$14)),0)),$H$14)</f>
        <v>150</v>
      </c>
      <c r="Z56" s="31">
        <f>IF($H$16&lt;$D$2,IF(Z$25=1,0,IF(Z55&lt;=$H$9,IF(Y59&lt;=$H$13,Y59,IF(Y59&lt;$H$14,Y59,$H$14)),0)),$H$14)</f>
        <v>150</v>
      </c>
      <c r="AA56" s="31">
        <f>IF($H$16&lt;$D$2,IF(AA$25=1,0,IF(AA55&lt;=$H$9,IF(Z59&lt;=$H$13,Z59,IF(Z59&lt;$H$14,Z59,$H$14)),0)),$H$14)</f>
        <v>150</v>
      </c>
      <c r="AB56" s="31">
        <f>IF($H$16&lt;$D$2,IF(AB$25=1,0,IF(AB55&lt;=$H$9,IF(AA59&lt;=$H$13,AA59,IF(AA59&lt;$H$14,AA59,$H$14)),0)),$H$14)</f>
        <v>150</v>
      </c>
      <c r="AC56" s="31">
        <f>IF($H$16&lt;$D$2,IF(AC$25=1,0,IF(AC55&lt;=$H$9,IF(AB59&lt;=$H$13,AB59,IF(AB59&lt;$H$14,AB59,$H$14)),0)),$H$14)</f>
        <v>150</v>
      </c>
      <c r="AD56" s="31">
        <f>IF($H$16&lt;$D$2,IF(AD$25=1,0,IF(AD55&lt;=$H$9,IF(AC59&lt;=$H$13,AC59,IF(AC59&lt;$H$14,AC59,$H$14)),0)),$H$14)</f>
        <v>150</v>
      </c>
      <c r="AE56" s="31">
        <f>IF($H$16&lt;$D$2,IF(AE$25=1,0,IF(AE55&lt;=$H$9,IF(AD59&lt;=$H$13,AD59,IF(AD59&lt;$H$14,AD59,$H$14)),0)),$H$14)</f>
        <v>150</v>
      </c>
      <c r="AF56" s="31">
        <f>IF($H$16&lt;$D$2,IF(AF$25=1,0,IF(AF55&lt;=$H$9,IF(AE59&lt;=$H$13,AE59,IF(AE59&lt;$H$14,AE59,$H$14)),0)),$H$14)</f>
        <v>150</v>
      </c>
      <c r="AG56" s="31">
        <f>IF($H$16&lt;$D$2,IF(AG$25=1,0,IF(AG55&lt;=$H$9,IF(AF59&lt;=$H$13,AF59,IF(AF59&lt;$H$14,AF59,$H$14)),0)),$H$14)</f>
        <v>150</v>
      </c>
      <c r="AH56" s="37">
        <f>IF($H$16&lt;$D$2,IF(AH$25=1,0,IF(AH55&lt;=$H$9,IF(AG59&lt;=$H$13,AG59,IF(AG59&lt;$H$14,AG59,$H$14)),0)),$H$14)</f>
        <v>150</v>
      </c>
    </row>
    <row r="57" spans="2:34" x14ac:dyDescent="0.25">
      <c r="B57" s="62"/>
      <c r="C57" s="30" t="s">
        <v>30</v>
      </c>
      <c r="D57" s="53" t="s">
        <v>1</v>
      </c>
      <c r="E57" s="31">
        <f>IF($H$18=0,0,IF(E$26&lt;$H$18,0,IF(E$26&lt;$H$18+$H$20,IF($H$22-SUM($D57:D57)&gt;$H$19,$H$19,$H$22-SUM($D57:D57)),$H$22-SUM($D57:D57))))</f>
        <v>83.333333333333329</v>
      </c>
      <c r="F57" s="31">
        <f>IF($H$18=0,0,IF(F$26&lt;$H$18,0,IF(F$26&lt;$H$18+$H$20,IF($H$22-SUM($D57:E57)&gt;$H$19,$H$19,$H$22-SUM($D57:E57)),$H$22-SUM($D57:E57))))</f>
        <v>83.333333333333329</v>
      </c>
      <c r="G57" s="31">
        <f>IF($H$18=0,0,IF(G$26&lt;$H$18,0,IF(G$26&lt;$H$18+$H$20,IF($H$22-SUM($D57:F57)&gt;$H$19,$H$19,$H$22-SUM($D57:F57)),$H$22-SUM($D57:F57))))</f>
        <v>83.333333333333329</v>
      </c>
      <c r="H57" s="31">
        <f>IF($H$18=0,0,IF(H$26&lt;$H$18,0,IF(H$26&lt;$H$18+$H$20,IF($H$22-SUM($D57:G57)&gt;$H$19,$H$19,$H$22-SUM($D57:G57)),$H$22-SUM($D57:G57))))</f>
        <v>83.333333333333329</v>
      </c>
      <c r="I57" s="31">
        <f>IF($H$18=0,0,IF(I$26&lt;$H$18,0,IF(I$26&lt;$H$18+$H$20,IF($H$22-SUM($D57:H57)&gt;$H$19,$H$19,$H$22-SUM($D57:H57)),$H$22-SUM($D57:H57))))</f>
        <v>83.333333333333329</v>
      </c>
      <c r="J57" s="31">
        <f>IF($H$18=0,0,IF(J$26&lt;$H$18,0,IF(J$26&lt;$H$18+$H$20,IF($H$22-SUM($D57:I57)&gt;$H$19,$H$19,$H$22-SUM($D57:I57)),$H$22-SUM($D57:I57))))</f>
        <v>83.333333333333329</v>
      </c>
      <c r="K57" s="31">
        <f>IF($H$18=0,0,IF(K$26&lt;$H$18,0,IF(K$26&lt;$H$18+$H$20,IF($H$22-SUM($D57:J57)&gt;$H$19,$H$19,$H$22-SUM($D57:J57)),$H$22-SUM($D57:J57))))</f>
        <v>83.333333333333329</v>
      </c>
      <c r="L57" s="31">
        <f>IF($H$18=0,0,IF(L$26&lt;$H$18,0,IF(L$26&lt;$H$18+$H$20,IF($H$22-SUM($D57:K57)&gt;$H$19,$H$19,$H$22-SUM($D57:K57)),$H$22-SUM($D57:K57))))</f>
        <v>83.333333333333329</v>
      </c>
      <c r="M57" s="31">
        <f>IF($H$18=0,0,IF(M$26&lt;$H$18,0,IF(M$26&lt;$H$18+$H$20,IF($H$22-SUM($D57:L57)&gt;$H$19,$H$19,$H$22-SUM($D57:L57)),$H$22-SUM($D57:L57))))</f>
        <v>83.333333333333329</v>
      </c>
      <c r="N57" s="31">
        <f>IF($H$18=0,0,IF(N$26&lt;$H$18,0,IF(N$26&lt;$H$18+$H$20,IF($H$22-SUM($D57:M57)&gt;$H$19,$H$19,$H$22-SUM($D57:M57)),$H$22-SUM($D57:M57))))</f>
        <v>83.333333333333329</v>
      </c>
      <c r="O57" s="31">
        <f>IF($H$18=0,0,IF(O$26&lt;$H$18,0,IF(O$26&lt;$H$18+$H$20,IF($H$22-SUM($D57:N57)&gt;$H$19,$H$19,$H$22-SUM($D57:N57)),$H$22-SUM($D57:N57))))</f>
        <v>83.333333333333329</v>
      </c>
      <c r="P57" s="31">
        <f>IF($H$18=0,0,IF(P$26&lt;$H$18,0,IF(P$26&lt;$H$18+$H$20,IF($H$22-SUM($D57:O57)&gt;$H$19,$H$19,$H$22-SUM($D57:O57)),$H$22-SUM($D57:O57))))</f>
        <v>83.333333333333329</v>
      </c>
      <c r="Q57" s="31">
        <f>IF($H$18=0,0,IF(Q$26&lt;$H$18,0,IF(Q$26&lt;$H$18+$H$20,IF($H$22-SUM($D57:P57)&gt;$H$19,$H$19,$H$22-SUM($D57:P57)),$H$22-SUM($D57:P57))))</f>
        <v>83.333333333333329</v>
      </c>
      <c r="R57" s="31">
        <f>IF($H$18=0,0,IF(R$26&lt;$H$18,0,IF(R$26&lt;$H$18+$H$20,IF($H$22-SUM($D57:Q57)&gt;$H$19,$H$19,$H$22-SUM($D57:Q57)),$H$22-SUM($D57:Q57))))</f>
        <v>83.333333333333329</v>
      </c>
      <c r="S57" s="31">
        <f>IF($H$18=0,0,IF(S$26&lt;$H$18,0,IF(S$26&lt;$H$18+$H$20,IF($H$22-SUM($D57:R57)&gt;$H$19,$H$19,$H$22-SUM($D57:R57)),$H$22-SUM($D57:R57))))</f>
        <v>83.333333333333258</v>
      </c>
      <c r="T57" s="31">
        <f>IF($H$18=0,0,IF(T$26&lt;$H$18,0,IF(T$26&lt;$H$18+$H$20,IF($H$22-SUM($D57:S57)&gt;$H$19,$H$19,$H$22-SUM($D57:S57)),$H$22-SUM($D57:S57))))</f>
        <v>0</v>
      </c>
      <c r="U57" s="31">
        <f>IF($H$18=0,0,IF(U$26&lt;$H$18,0,IF(U$26&lt;$H$18+$H$20,IF($H$22-SUM($D57:T57)&gt;$H$19,$H$19,$H$22-SUM($D57:T57)),$H$22-SUM($D57:T57))))</f>
        <v>0</v>
      </c>
      <c r="V57" s="31">
        <f>IF($H$18=0,0,IF(V$26&lt;$H$18,0,IF(V$26&lt;$H$18+$H$20,IF($H$22-SUM($D57:U57)&gt;$H$19,$H$19,$H$22-SUM($D57:U57)),$H$22-SUM($D57:U57))))</f>
        <v>0</v>
      </c>
      <c r="W57" s="31">
        <f>IF($H$18=0,0,IF(W$26&lt;$H$18,0,IF(W$26&lt;$H$18+$H$20,IF($H$22-SUM($D57:V57)&gt;$H$19,$H$19,$H$22-SUM($D57:V57)),$H$22-SUM($D57:V57))))</f>
        <v>0</v>
      </c>
      <c r="X57" s="31">
        <f>IF($H$18=0,0,IF(X$26&lt;$H$18,0,IF(X$26&lt;$H$18+$H$20,IF($H$22-SUM($D57:W57)&gt;$H$19,$H$19,$H$22-SUM($D57:W57)),$H$22-SUM($D57:W57))))</f>
        <v>0</v>
      </c>
      <c r="Y57" s="31">
        <f>IF($H$18=0,0,IF(Y$26&lt;$H$18,0,IF(Y$26&lt;$H$18+$H$20,IF($H$22-SUM($D57:X57)&gt;$H$19,$H$19,$H$22-SUM($D57:X57)),$H$22-SUM($D57:X57))))</f>
        <v>0</v>
      </c>
      <c r="Z57" s="31">
        <f>IF($H$18=0,0,IF(Z$26&lt;$H$18,0,IF(Z$26&lt;$H$18+$H$20,IF($H$22-SUM($D57:Y57)&gt;$H$19,$H$19,$H$22-SUM($D57:Y57)),$H$22-SUM($D57:Y57))))</f>
        <v>0</v>
      </c>
      <c r="AA57" s="31">
        <f>IF($H$18=0,0,IF(AA$26&lt;$H$18,0,IF(AA$26&lt;$H$18+$H$20,IF($H$22-SUM($D57:Z57)&gt;$H$19,$H$19,$H$22-SUM($D57:Z57)),$H$22-SUM($D57:Z57))))</f>
        <v>0</v>
      </c>
      <c r="AB57" s="31">
        <f>IF($H$18=0,0,IF(AB$26&lt;$H$18,0,IF(AB$26&lt;$H$18+$H$20,IF($H$22-SUM($D57:AA57)&gt;$H$19,$H$19,$H$22-SUM($D57:AA57)),$H$22-SUM($D57:AA57))))</f>
        <v>0</v>
      </c>
      <c r="AC57" s="31">
        <f>IF($H$18=0,0,IF(AC$26&lt;$H$18,0,IF(AC$26&lt;$H$18+$H$20,IF($H$22-SUM($D57:AB57)&gt;$H$19,$H$19,$H$22-SUM($D57:AB57)),$H$22-SUM($D57:AB57))))</f>
        <v>0</v>
      </c>
      <c r="AD57" s="31">
        <f>IF($H$18=0,0,IF(AD$26&lt;$H$18,0,IF(AD$26&lt;$H$18+$H$20,IF($H$22-SUM($D57:AC57)&gt;$H$19,$H$19,$H$22-SUM($D57:AC57)),$H$22-SUM($D57:AC57))))</f>
        <v>0</v>
      </c>
      <c r="AE57" s="31">
        <f>IF($H$18=0,0,IF(AE$26&lt;$H$18,0,IF(AE$26&lt;$H$18+$H$20,IF($H$22-SUM($D57:AD57)&gt;$H$19,$H$19,$H$22-SUM($D57:AD57)),$H$22-SUM($D57:AD57))))</f>
        <v>0</v>
      </c>
      <c r="AF57" s="31">
        <f>IF($H$18=0,0,IF(AF$26&lt;$H$18,0,IF(AF$26&lt;$H$18+$H$20,IF($H$22-SUM($D57:AE57)&gt;$H$19,$H$19,$H$22-SUM($D57:AE57)),$H$22-SUM($D57:AE57))))</f>
        <v>0</v>
      </c>
      <c r="AG57" s="31">
        <f>IF($H$18=0,0,IF(AG$26&lt;$H$18,0,IF(AG$26&lt;$H$18+$H$20,IF($H$22-SUM($D57:AF57)&gt;$H$19,$H$19,$H$22-SUM($D57:AF57)),$H$22-SUM($D57:AF57))))</f>
        <v>0</v>
      </c>
      <c r="AH57" s="37">
        <f>IF($H$18=0,0,IF(AH$26&lt;$H$18,0,IF(AH$26&lt;$H$18+$H$20,IF($H$22-SUM($D57:AG57)&gt;$H$19,$H$19,$H$22-SUM($D57:AG57)),$H$22-SUM($D57:AG57))))</f>
        <v>0</v>
      </c>
    </row>
    <row r="58" spans="2:34" x14ac:dyDescent="0.25">
      <c r="B58" s="62"/>
      <c r="C58" s="25" t="s">
        <v>31</v>
      </c>
      <c r="D58" s="54" t="s">
        <v>1</v>
      </c>
      <c r="E58" s="26">
        <f>SUM(E56:E57)</f>
        <v>233.33333333333331</v>
      </c>
      <c r="F58" s="26">
        <f t="shared" ref="F58:AH58" si="44">SUM(F56:F57)</f>
        <v>233.33333333333331</v>
      </c>
      <c r="G58" s="26">
        <f t="shared" si="44"/>
        <v>233.33333333333331</v>
      </c>
      <c r="H58" s="26">
        <f t="shared" si="44"/>
        <v>233.33333333333331</v>
      </c>
      <c r="I58" s="26">
        <f t="shared" si="44"/>
        <v>233.33333333333331</v>
      </c>
      <c r="J58" s="26">
        <f t="shared" si="44"/>
        <v>233.33333333333331</v>
      </c>
      <c r="K58" s="26">
        <f t="shared" si="44"/>
        <v>233.33333333333331</v>
      </c>
      <c r="L58" s="26">
        <f t="shared" si="44"/>
        <v>233.33333333333331</v>
      </c>
      <c r="M58" s="26">
        <f t="shared" si="44"/>
        <v>233.33333333333331</v>
      </c>
      <c r="N58" s="26">
        <f t="shared" si="44"/>
        <v>233.33333333333331</v>
      </c>
      <c r="O58" s="26">
        <f t="shared" si="44"/>
        <v>233.33333333333331</v>
      </c>
      <c r="P58" s="26">
        <f t="shared" si="44"/>
        <v>233.33333333333331</v>
      </c>
      <c r="Q58" s="26">
        <f t="shared" si="44"/>
        <v>233.33333333333331</v>
      </c>
      <c r="R58" s="26">
        <f t="shared" si="44"/>
        <v>233.33333333333331</v>
      </c>
      <c r="S58" s="26">
        <f t="shared" si="44"/>
        <v>233.33333333333326</v>
      </c>
      <c r="T58" s="26">
        <f t="shared" si="44"/>
        <v>150</v>
      </c>
      <c r="U58" s="26">
        <f t="shared" si="44"/>
        <v>150</v>
      </c>
      <c r="V58" s="26">
        <f t="shared" si="44"/>
        <v>150</v>
      </c>
      <c r="W58" s="26">
        <f t="shared" si="44"/>
        <v>150</v>
      </c>
      <c r="X58" s="26">
        <f t="shared" si="44"/>
        <v>150</v>
      </c>
      <c r="Y58" s="26">
        <f t="shared" si="44"/>
        <v>150</v>
      </c>
      <c r="Z58" s="26">
        <f t="shared" si="44"/>
        <v>150</v>
      </c>
      <c r="AA58" s="26">
        <f t="shared" si="44"/>
        <v>150</v>
      </c>
      <c r="AB58" s="26">
        <f t="shared" si="44"/>
        <v>150</v>
      </c>
      <c r="AC58" s="26">
        <f t="shared" si="44"/>
        <v>150</v>
      </c>
      <c r="AD58" s="26">
        <f t="shared" si="44"/>
        <v>150</v>
      </c>
      <c r="AE58" s="26">
        <f t="shared" si="44"/>
        <v>150</v>
      </c>
      <c r="AF58" s="26">
        <f t="shared" si="44"/>
        <v>150</v>
      </c>
      <c r="AG58" s="26">
        <f t="shared" si="44"/>
        <v>150</v>
      </c>
      <c r="AH58" s="43">
        <f t="shared" si="44"/>
        <v>150</v>
      </c>
    </row>
    <row r="59" spans="2:34" x14ac:dyDescent="0.25">
      <c r="B59" s="62"/>
      <c r="C59" s="44" t="s">
        <v>39</v>
      </c>
      <c r="D59" s="55" t="s">
        <v>1</v>
      </c>
      <c r="E59" s="45">
        <f>$H$6-SUM($D58:E58)</f>
        <v>5516.666666666667</v>
      </c>
      <c r="F59" s="45">
        <f>$H$6-SUM($D58:F58)</f>
        <v>5283.333333333333</v>
      </c>
      <c r="G59" s="45">
        <f>$H$6-SUM($D58:G58)</f>
        <v>5050</v>
      </c>
      <c r="H59" s="45">
        <f>$H$6-SUM($D58:H58)</f>
        <v>4816.666666666667</v>
      </c>
      <c r="I59" s="45">
        <f>$H$6-SUM($D58:I58)</f>
        <v>4583.3333333333339</v>
      </c>
      <c r="J59" s="45">
        <f>$H$6-SUM($D58:J58)</f>
        <v>4350</v>
      </c>
      <c r="K59" s="45">
        <f>$H$6-SUM($D58:K58)</f>
        <v>4116.666666666667</v>
      </c>
      <c r="L59" s="45">
        <f>$H$6-SUM($D58:L58)</f>
        <v>3883.3333333333339</v>
      </c>
      <c r="M59" s="45">
        <f>$H$6-SUM($D58:M58)</f>
        <v>3650.0000000000005</v>
      </c>
      <c r="N59" s="45">
        <f>$H$6-SUM($D58:N58)</f>
        <v>3416.666666666667</v>
      </c>
      <c r="O59" s="45">
        <f>$H$6-SUM($D58:O58)</f>
        <v>3183.3333333333335</v>
      </c>
      <c r="P59" s="45">
        <f>$H$6-SUM($D58:P58)</f>
        <v>2950</v>
      </c>
      <c r="Q59" s="45">
        <f>$H$6-SUM($D58:Q58)</f>
        <v>2716.6666666666665</v>
      </c>
      <c r="R59" s="45">
        <f>$H$6-SUM($D58:R58)</f>
        <v>2483.333333333333</v>
      </c>
      <c r="S59" s="45">
        <f>$H$6-SUM($D58:S58)</f>
        <v>2250</v>
      </c>
      <c r="T59" s="45">
        <f>$H$6-SUM($D58:T58)</f>
        <v>2100</v>
      </c>
      <c r="U59" s="45">
        <f>$H$6-SUM($D58:U58)</f>
        <v>1950</v>
      </c>
      <c r="V59" s="45">
        <f>$H$6-SUM($D58:V58)</f>
        <v>1800</v>
      </c>
      <c r="W59" s="45">
        <f>$H$6-SUM($D58:W58)</f>
        <v>1650</v>
      </c>
      <c r="X59" s="45">
        <f>$H$6-SUM($D58:X58)</f>
        <v>1500</v>
      </c>
      <c r="Y59" s="45">
        <f>$H$6-SUM($D58:Y58)</f>
        <v>1350</v>
      </c>
      <c r="Z59" s="45">
        <f>$H$6-SUM($D58:Z58)</f>
        <v>1200</v>
      </c>
      <c r="AA59" s="45">
        <f>$H$6-SUM($D58:AA58)</f>
        <v>1050</v>
      </c>
      <c r="AB59" s="45">
        <f>$H$6-SUM($D58:AB58)</f>
        <v>900</v>
      </c>
      <c r="AC59" s="45">
        <f>$H$6-SUM($D58:AC58)</f>
        <v>750</v>
      </c>
      <c r="AD59" s="45">
        <f>$H$6-SUM($D58:AD58)</f>
        <v>600</v>
      </c>
      <c r="AE59" s="45">
        <f>$H$6-SUM($D58:AE58)</f>
        <v>450</v>
      </c>
      <c r="AF59" s="45">
        <f>$H$6-SUM($D58:AF58)</f>
        <v>300</v>
      </c>
      <c r="AG59" s="45">
        <f>$H$6-SUM($D58:AG58)</f>
        <v>150</v>
      </c>
      <c r="AH59" s="46">
        <f>$H$6-SUM($D58:AH58)</f>
        <v>0</v>
      </c>
    </row>
    <row r="60" spans="2:34" x14ac:dyDescent="0.25">
      <c r="B60" s="62"/>
      <c r="C60" s="29" t="s">
        <v>32</v>
      </c>
      <c r="D60" s="56" t="s">
        <v>1</v>
      </c>
      <c r="E60" s="13">
        <f>E55+E58</f>
        <v>983.33333333333326</v>
      </c>
      <c r="F60" s="13">
        <f t="shared" ref="F60:AH60" si="45">F55+F58</f>
        <v>1016.6666666666665</v>
      </c>
      <c r="G60" s="13">
        <f t="shared" si="45"/>
        <v>1049.9999999999998</v>
      </c>
      <c r="H60" s="13">
        <f t="shared" si="45"/>
        <v>1083.333333333333</v>
      </c>
      <c r="I60" s="13">
        <f t="shared" si="45"/>
        <v>1116.6666666666663</v>
      </c>
      <c r="J60" s="13">
        <f t="shared" si="45"/>
        <v>1349.9999999999995</v>
      </c>
      <c r="K60" s="13">
        <f t="shared" si="45"/>
        <v>1383.3333333333328</v>
      </c>
      <c r="L60" s="13">
        <f t="shared" si="45"/>
        <v>1416.6666666666661</v>
      </c>
      <c r="M60" s="13">
        <f t="shared" si="45"/>
        <v>1449.9999999999993</v>
      </c>
      <c r="N60" s="13">
        <f t="shared" si="45"/>
        <v>1483.3333333333326</v>
      </c>
      <c r="O60" s="13">
        <f t="shared" si="45"/>
        <v>1516.6666666666658</v>
      </c>
      <c r="P60" s="13">
        <f t="shared" si="45"/>
        <v>1549.9999999999991</v>
      </c>
      <c r="Q60" s="13">
        <f t="shared" si="45"/>
        <v>1783.3333333333323</v>
      </c>
      <c r="R60" s="13">
        <f t="shared" si="45"/>
        <v>1816.6666666666656</v>
      </c>
      <c r="S60" s="13">
        <f t="shared" si="45"/>
        <v>1849.9999999999989</v>
      </c>
      <c r="T60" s="13">
        <f t="shared" si="45"/>
        <v>1799.9999999999989</v>
      </c>
      <c r="U60" s="13">
        <f t="shared" si="45"/>
        <v>1749.9999999999989</v>
      </c>
      <c r="V60" s="13">
        <f t="shared" si="45"/>
        <v>1699.9999999999989</v>
      </c>
      <c r="W60" s="13">
        <f t="shared" si="45"/>
        <v>1649.9999999999989</v>
      </c>
      <c r="X60" s="13">
        <f t="shared" si="45"/>
        <v>1799.9999999999989</v>
      </c>
      <c r="Y60" s="13">
        <f t="shared" si="45"/>
        <v>1749.9999999999989</v>
      </c>
      <c r="Z60" s="13">
        <f t="shared" si="45"/>
        <v>1699.9999999999989</v>
      </c>
      <c r="AA60" s="13">
        <f t="shared" si="45"/>
        <v>1649.9999999999989</v>
      </c>
      <c r="AB60" s="13">
        <f t="shared" si="45"/>
        <v>1599.9999999999989</v>
      </c>
      <c r="AC60" s="13">
        <f t="shared" si="45"/>
        <v>1549.9999999999989</v>
      </c>
      <c r="AD60" s="13">
        <f t="shared" si="45"/>
        <v>1499.9999999999989</v>
      </c>
      <c r="AE60" s="13">
        <f t="shared" si="45"/>
        <v>1649.9999999999989</v>
      </c>
      <c r="AF60" s="13">
        <f t="shared" si="45"/>
        <v>1599.9999999999989</v>
      </c>
      <c r="AG60" s="13">
        <f t="shared" si="45"/>
        <v>1549.9999999999989</v>
      </c>
      <c r="AH60" s="39">
        <f t="shared" si="45"/>
        <v>1499.9999999999989</v>
      </c>
    </row>
    <row r="61" spans="2:34" ht="14.4" thickBot="1" x14ac:dyDescent="0.3">
      <c r="B61" s="63"/>
      <c r="C61" s="40" t="s">
        <v>12</v>
      </c>
      <c r="D61" s="57" t="s">
        <v>1</v>
      </c>
      <c r="E61" s="41">
        <f>$H$10-E55</f>
        <v>950</v>
      </c>
      <c r="F61" s="41">
        <f t="shared" ref="F61:AH61" si="46">$H$10-F55</f>
        <v>916.66666666666674</v>
      </c>
      <c r="G61" s="41">
        <f t="shared" si="46"/>
        <v>883.33333333333348</v>
      </c>
      <c r="H61" s="41">
        <f t="shared" si="46"/>
        <v>850.00000000000023</v>
      </c>
      <c r="I61" s="41">
        <f t="shared" si="46"/>
        <v>816.66666666666697</v>
      </c>
      <c r="J61" s="41">
        <f t="shared" si="46"/>
        <v>583.33333333333371</v>
      </c>
      <c r="K61" s="41">
        <f t="shared" si="46"/>
        <v>550.00000000000045</v>
      </c>
      <c r="L61" s="41">
        <f t="shared" si="46"/>
        <v>516.6666666666672</v>
      </c>
      <c r="M61" s="41">
        <f t="shared" si="46"/>
        <v>483.33333333333394</v>
      </c>
      <c r="N61" s="41">
        <f t="shared" si="46"/>
        <v>450.00000000000068</v>
      </c>
      <c r="O61" s="41">
        <f t="shared" si="46"/>
        <v>416.66666666666742</v>
      </c>
      <c r="P61" s="41">
        <f t="shared" si="46"/>
        <v>383.33333333333417</v>
      </c>
      <c r="Q61" s="41">
        <f t="shared" si="46"/>
        <v>150.00000000000091</v>
      </c>
      <c r="R61" s="41">
        <f t="shared" si="46"/>
        <v>116.66666666666765</v>
      </c>
      <c r="S61" s="41">
        <f t="shared" si="46"/>
        <v>83.333333333334394</v>
      </c>
      <c r="T61" s="41">
        <f t="shared" si="46"/>
        <v>50.000000000001137</v>
      </c>
      <c r="U61" s="41">
        <f t="shared" si="46"/>
        <v>100.00000000000114</v>
      </c>
      <c r="V61" s="41">
        <f t="shared" si="46"/>
        <v>150.00000000000114</v>
      </c>
      <c r="W61" s="41">
        <f t="shared" si="46"/>
        <v>200.00000000000114</v>
      </c>
      <c r="X61" s="41">
        <f t="shared" si="46"/>
        <v>50.000000000001137</v>
      </c>
      <c r="Y61" s="41">
        <f t="shared" si="46"/>
        <v>100.00000000000114</v>
      </c>
      <c r="Z61" s="41">
        <f t="shared" si="46"/>
        <v>150.00000000000114</v>
      </c>
      <c r="AA61" s="41">
        <f t="shared" si="46"/>
        <v>200.00000000000114</v>
      </c>
      <c r="AB61" s="41">
        <f t="shared" si="46"/>
        <v>250.00000000000114</v>
      </c>
      <c r="AC61" s="41">
        <f t="shared" si="46"/>
        <v>300.00000000000114</v>
      </c>
      <c r="AD61" s="41">
        <f t="shared" si="46"/>
        <v>350.00000000000114</v>
      </c>
      <c r="AE61" s="41">
        <f t="shared" si="46"/>
        <v>200.00000000000114</v>
      </c>
      <c r="AF61" s="41">
        <f t="shared" si="46"/>
        <v>250.00000000000114</v>
      </c>
      <c r="AG61" s="41">
        <f t="shared" si="46"/>
        <v>300.00000000000114</v>
      </c>
      <c r="AH61" s="42">
        <f t="shared" si="46"/>
        <v>350.00000000000114</v>
      </c>
    </row>
  </sheetData>
  <mergeCells count="22">
    <mergeCell ref="C16:D16"/>
    <mergeCell ref="C21:D21"/>
    <mergeCell ref="C22:D22"/>
    <mergeCell ref="C11:D11"/>
    <mergeCell ref="C19:D19"/>
    <mergeCell ref="C20:D20"/>
    <mergeCell ref="B27:B34"/>
    <mergeCell ref="B36:B43"/>
    <mergeCell ref="B45:B52"/>
    <mergeCell ref="B54:B61"/>
    <mergeCell ref="C6:D6"/>
    <mergeCell ref="C7:D7"/>
    <mergeCell ref="C8:D8"/>
    <mergeCell ref="C9:D9"/>
    <mergeCell ref="C10:D10"/>
    <mergeCell ref="C23:D23"/>
    <mergeCell ref="C12:D12"/>
    <mergeCell ref="C17:D17"/>
    <mergeCell ref="C15:D15"/>
    <mergeCell ref="C18:D18"/>
    <mergeCell ref="C13:D13"/>
    <mergeCell ref="C14:D14"/>
  </mergeCells>
  <phoneticPr fontId="3" type="noConversion"/>
  <conditionalFormatting sqref="E16">
    <cfRule type="expression" dxfId="1" priority="2">
      <formula>E16&gt;$D$2</formula>
    </cfRule>
  </conditionalFormatting>
  <conditionalFormatting sqref="F16:H16">
    <cfRule type="expression" dxfId="0" priority="1">
      <formula>F16&gt;$D$2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4FB0E-68B4-4563-835F-8369E932874B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 XauXa</dc:creator>
  <cp:lastModifiedBy>Soi XauXa</cp:lastModifiedBy>
  <dcterms:created xsi:type="dcterms:W3CDTF">2021-06-21T07:12:46Z</dcterms:created>
  <dcterms:modified xsi:type="dcterms:W3CDTF">2021-07-15T10:46:21Z</dcterms:modified>
</cp:coreProperties>
</file>